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Fs3t4DVIgP85S8TMRna4ld9sgOInGdR8mpndZRJB1ve7VI2DHJxKHTQDpnsXsa6GwPlkDIGDQxF4F//T3CE50w==" workbookSaltValue="NzN3g+Jb05jwaStY6Lwu1Q==" workbookSpinCount="100000" lockStructure="1"/>
  <bookViews>
    <workbookView xWindow="-105" yWindow="-105" windowWidth="23250" windowHeight="12570" activeTab="1"/>
  </bookViews>
  <sheets>
    <sheet name="補助金申請額計算表（10名未満）" sheetId="3" r:id="rId1"/>
    <sheet name="補助金申請額計算表（10名以上）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8" l="1"/>
  <c r="M27" i="8" s="1"/>
  <c r="J22" i="8"/>
  <c r="J17" i="8"/>
  <c r="J12" i="8"/>
  <c r="M12" i="8" s="1"/>
  <c r="J27" i="3"/>
  <c r="J22" i="3"/>
  <c r="M22" i="3" s="1"/>
  <c r="J17" i="3"/>
  <c r="J12" i="3"/>
  <c r="M12" i="3" s="1"/>
  <c r="M27" i="3" l="1"/>
  <c r="N27" i="3" s="1"/>
  <c r="Q27" i="3" s="1"/>
  <c r="M17" i="3"/>
  <c r="N17" i="3" s="1"/>
  <c r="Q17" i="3" s="1"/>
  <c r="M22" i="8"/>
  <c r="N22" i="8" s="1"/>
  <c r="Q22" i="8" s="1"/>
  <c r="M17" i="8"/>
  <c r="N17" i="8" s="1"/>
  <c r="Q17" i="8" s="1"/>
  <c r="N22" i="3"/>
  <c r="Q22" i="3" s="1"/>
  <c r="N27" i="8"/>
  <c r="Q27" i="8" s="1"/>
  <c r="N12" i="8"/>
  <c r="Q12" i="8" s="1"/>
  <c r="N12" i="3"/>
  <c r="Q12" i="3" s="1"/>
</calcChain>
</file>

<file path=xl/sharedStrings.xml><?xml version="1.0" encoding="utf-8"?>
<sst xmlns="http://schemas.openxmlformats.org/spreadsheetml/2006/main" count="136" uniqueCount="34">
  <si>
    <t>バスの台数</t>
    <rPh sb="3" eb="5">
      <t>ダイスウ</t>
    </rPh>
    <phoneticPr fontId="1"/>
  </si>
  <si>
    <t>バス1台当たりの補助額</t>
    <rPh sb="3" eb="4">
      <t>ダイ</t>
    </rPh>
    <rPh sb="4" eb="5">
      <t>ア</t>
    </rPh>
    <rPh sb="8" eb="10">
      <t>ホジョ</t>
    </rPh>
    <rPh sb="10" eb="11">
      <t>ガク</t>
    </rPh>
    <phoneticPr fontId="1"/>
  </si>
  <si>
    <t>＝</t>
    <phoneticPr fontId="1"/>
  </si>
  <si>
    <t>円</t>
    <rPh sb="0" eb="1">
      <t>エン</t>
    </rPh>
    <phoneticPr fontId="1"/>
  </si>
  <si>
    <t>台</t>
    <rPh sb="0" eb="1">
      <t>ダイ</t>
    </rPh>
    <phoneticPr fontId="1"/>
  </si>
  <si>
    <t>学校名</t>
    <rPh sb="0" eb="2">
      <t>ガッコウ</t>
    </rPh>
    <rPh sb="2" eb="3">
      <t>メイ</t>
    </rPh>
    <phoneticPr fontId="1"/>
  </si>
  <si>
    <t>（補助対象経費の合計）</t>
    <rPh sb="1" eb="3">
      <t>ホジョ</t>
    </rPh>
    <rPh sb="3" eb="5">
      <t>タイショウ</t>
    </rPh>
    <rPh sb="5" eb="7">
      <t>ケイヒ</t>
    </rPh>
    <rPh sb="8" eb="10">
      <t>ゴウケイ</t>
    </rPh>
    <phoneticPr fontId="1"/>
  </si>
  <si>
    <t>東北</t>
    <rPh sb="0" eb="2">
      <t>トウホク</t>
    </rPh>
    <phoneticPr fontId="1"/>
  </si>
  <si>
    <t>関東・中部</t>
    <rPh sb="0" eb="2">
      <t>カントウ</t>
    </rPh>
    <rPh sb="3" eb="5">
      <t>チュウブ</t>
    </rPh>
    <phoneticPr fontId="1"/>
  </si>
  <si>
    <t>北海道・関西・中国・四国</t>
    <rPh sb="0" eb="3">
      <t>ホッカイドウ</t>
    </rPh>
    <rPh sb="4" eb="6">
      <t>カンサイ</t>
    </rPh>
    <rPh sb="7" eb="9">
      <t>チュウゴク</t>
    </rPh>
    <rPh sb="10" eb="12">
      <t>シコク</t>
    </rPh>
    <phoneticPr fontId="1"/>
  </si>
  <si>
    <t>九州・沖縄</t>
    <rPh sb="0" eb="2">
      <t>キュウシュウ</t>
    </rPh>
    <rPh sb="3" eb="5">
      <t>オキナワ</t>
    </rPh>
    <phoneticPr fontId="1"/>
  </si>
  <si>
    <r>
      <t>■1学校当たり参加者</t>
    </r>
    <r>
      <rPr>
        <b/>
        <sz val="12"/>
        <color theme="1"/>
        <rFont val="ＭＳ Ｐゴシック"/>
        <family val="3"/>
        <charset val="128"/>
        <scheme val="minor"/>
      </rPr>
      <t>（※）</t>
    </r>
    <r>
      <rPr>
        <b/>
        <sz val="16"/>
        <color theme="1"/>
        <rFont val="ＭＳ Ｐゴシック"/>
        <family val="3"/>
        <charset val="128"/>
        <scheme val="minor"/>
      </rPr>
      <t>が</t>
    </r>
    <r>
      <rPr>
        <b/>
        <u/>
        <sz val="22"/>
        <rFont val="ＭＳ Ｐゴシック"/>
        <family val="3"/>
        <charset val="128"/>
        <scheme val="minor"/>
      </rPr>
      <t>10名未満の場合（参加者が1～9名）</t>
    </r>
    <rPh sb="2" eb="4">
      <t>ガッコウ</t>
    </rPh>
    <rPh sb="4" eb="5">
      <t>ア</t>
    </rPh>
    <rPh sb="7" eb="10">
      <t>サンカシャ</t>
    </rPh>
    <rPh sb="16" eb="17">
      <t>メイ</t>
    </rPh>
    <rPh sb="17" eb="19">
      <t>ミマン</t>
    </rPh>
    <rPh sb="20" eb="22">
      <t>バアイ</t>
    </rPh>
    <rPh sb="23" eb="25">
      <t>サンカ</t>
    </rPh>
    <rPh sb="25" eb="26">
      <t>シャ</t>
    </rPh>
    <rPh sb="30" eb="31">
      <t>メイ</t>
    </rPh>
    <phoneticPr fontId="1"/>
  </si>
  <si>
    <t>※　生徒・教職員の合計人数（カメラマン・看護師等は含めない）</t>
    <rPh sb="2" eb="4">
      <t>セイト</t>
    </rPh>
    <rPh sb="5" eb="8">
      <t>キョウショクイン</t>
    </rPh>
    <rPh sb="9" eb="11">
      <t>ゴウケイ</t>
    </rPh>
    <rPh sb="11" eb="13">
      <t>ニンズウ</t>
    </rPh>
    <rPh sb="20" eb="23">
      <t>カンゴシ</t>
    </rPh>
    <rPh sb="23" eb="24">
      <t>トウ</t>
    </rPh>
    <rPh sb="25" eb="26">
      <t>フク</t>
    </rPh>
    <phoneticPr fontId="1"/>
  </si>
  <si>
    <r>
      <t>■1学校当たり参加者</t>
    </r>
    <r>
      <rPr>
        <b/>
        <sz val="12"/>
        <color theme="1"/>
        <rFont val="ＭＳ Ｐゴシック"/>
        <family val="3"/>
        <charset val="128"/>
        <scheme val="minor"/>
      </rPr>
      <t>（※）</t>
    </r>
    <r>
      <rPr>
        <b/>
        <sz val="16"/>
        <color theme="1"/>
        <rFont val="ＭＳ Ｐゴシック"/>
        <family val="3"/>
        <charset val="128"/>
        <scheme val="minor"/>
      </rPr>
      <t>が</t>
    </r>
    <r>
      <rPr>
        <b/>
        <u/>
        <sz val="22"/>
        <rFont val="ＭＳ Ｐゴシック"/>
        <family val="3"/>
        <charset val="128"/>
        <scheme val="minor"/>
      </rPr>
      <t>10名以上の場合（参加者が10名～）</t>
    </r>
    <rPh sb="2" eb="4">
      <t>ガッコウ</t>
    </rPh>
    <rPh sb="4" eb="5">
      <t>ア</t>
    </rPh>
    <rPh sb="7" eb="10">
      <t>サンカシャ</t>
    </rPh>
    <rPh sb="16" eb="17">
      <t>メイ</t>
    </rPh>
    <rPh sb="17" eb="19">
      <t>イジョウ</t>
    </rPh>
    <rPh sb="20" eb="22">
      <t>バアイ</t>
    </rPh>
    <rPh sb="23" eb="25">
      <t>サンカ</t>
    </rPh>
    <rPh sb="25" eb="26">
      <t>シャ</t>
    </rPh>
    <rPh sb="29" eb="30">
      <t>メイ</t>
    </rPh>
    <phoneticPr fontId="1"/>
  </si>
  <si>
    <t>※　消費税抜き、小数点以下切り捨て</t>
    <rPh sb="2" eb="5">
      <t>ショウヒゼイ</t>
    </rPh>
    <rPh sb="5" eb="6">
      <t>ヌ</t>
    </rPh>
    <rPh sb="8" eb="11">
      <t>ショウスウテン</t>
    </rPh>
    <rPh sb="11" eb="13">
      <t>イカ</t>
    </rPh>
    <rPh sb="13" eb="14">
      <t>キ</t>
    </rPh>
    <rPh sb="15" eb="16">
      <t>ス</t>
    </rPh>
    <phoneticPr fontId="1"/>
  </si>
  <si>
    <t>÷</t>
    <phoneticPr fontId="1"/>
  </si>
  <si>
    <r>
      <t>補助対象事業費</t>
    </r>
    <r>
      <rPr>
        <sz val="11"/>
        <color rgb="FFFF0000"/>
        <rFont val="ＭＳ Ｐゴシック"/>
        <family val="3"/>
        <charset val="128"/>
        <scheme val="minor"/>
      </rPr>
      <t>(税抜)</t>
    </r>
    <rPh sb="0" eb="7">
      <t>ホジョタイショウジギョウヒ</t>
    </rPh>
    <rPh sb="8" eb="10">
      <t>ゼイヌキ</t>
    </rPh>
    <phoneticPr fontId="1"/>
  </si>
  <si>
    <t>補助金申請額</t>
    <rPh sb="0" eb="3">
      <t>ホジョキン</t>
    </rPh>
    <rPh sb="3" eb="5">
      <t>シンセイ</t>
    </rPh>
    <rPh sb="5" eb="6">
      <t>ジツガク</t>
    </rPh>
    <phoneticPr fontId="1"/>
  </si>
  <si>
    <t>バス1台当たりの経費</t>
    <rPh sb="3" eb="4">
      <t>ダイ</t>
    </rPh>
    <rPh sb="4" eb="5">
      <t>ア</t>
    </rPh>
    <rPh sb="8" eb="10">
      <t>ケイヒ</t>
    </rPh>
    <phoneticPr fontId="1"/>
  </si>
  <si>
    <t>÷</t>
    <phoneticPr fontId="1"/>
  </si>
  <si>
    <t>÷</t>
    <phoneticPr fontId="1"/>
  </si>
  <si>
    <t>継続校</t>
    <rPh sb="0" eb="3">
      <t>ケイゾクコウ</t>
    </rPh>
    <phoneticPr fontId="1"/>
  </si>
  <si>
    <t>浜通り宿泊加算あり</t>
    <rPh sb="0" eb="2">
      <t>ハマドオ</t>
    </rPh>
    <rPh sb="3" eb="7">
      <t>シュクハクカサン</t>
    </rPh>
    <phoneticPr fontId="1"/>
  </si>
  <si>
    <t>※　浜通り宿泊加算は、経費が補助上限額を超える場合のみ</t>
    <rPh sb="2" eb="4">
      <t>ハマドオ</t>
    </rPh>
    <rPh sb="5" eb="7">
      <t>シュクハク</t>
    </rPh>
    <rPh sb="7" eb="9">
      <t>カサン</t>
    </rPh>
    <rPh sb="11" eb="13">
      <t>ケイヒ</t>
    </rPh>
    <rPh sb="14" eb="16">
      <t>ホジョ</t>
    </rPh>
    <rPh sb="16" eb="19">
      <t>ジョウゲンガク</t>
    </rPh>
    <rPh sb="20" eb="21">
      <t>コ</t>
    </rPh>
    <rPh sb="23" eb="25">
      <t>バアイ</t>
    </rPh>
    <phoneticPr fontId="1"/>
  </si>
  <si>
    <t>※　消費税抜き、小数点以下切り捨て</t>
    <rPh sb="2" eb="6">
      <t>ショウヒゼイヌ</t>
    </rPh>
    <rPh sb="8" eb="14">
      <t>ショウスウテンイカキ</t>
    </rPh>
    <rPh sb="15" eb="16">
      <t>ス</t>
    </rPh>
    <phoneticPr fontId="1"/>
  </si>
  <si>
    <t>（バス1台当たり上限 3万円 ＋浜通り宿泊加算1万円）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rPh sb="16" eb="18">
      <t>ハマドオ</t>
    </rPh>
    <rPh sb="19" eb="21">
      <t>シュクハク</t>
    </rPh>
    <rPh sb="21" eb="23">
      <t>カサン</t>
    </rPh>
    <rPh sb="24" eb="26">
      <t>マンエン</t>
    </rPh>
    <phoneticPr fontId="1"/>
  </si>
  <si>
    <t>（バス1台当たり上限 5万円 ＋浜通り宿泊加算1万円）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rPh sb="16" eb="18">
      <t>ハマドオ</t>
    </rPh>
    <rPh sb="21" eb="23">
      <t>カサン</t>
    </rPh>
    <rPh sb="24" eb="26">
      <t>マンエン</t>
    </rPh>
    <phoneticPr fontId="1"/>
  </si>
  <si>
    <t>（バス1台当たり上限15万円 ＋浜通り宿泊加算1万円）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rPh sb="16" eb="18">
      <t>ハマドオ</t>
    </rPh>
    <rPh sb="21" eb="23">
      <t>カサン</t>
    </rPh>
    <rPh sb="24" eb="26">
      <t>マンエン</t>
    </rPh>
    <phoneticPr fontId="1"/>
  </si>
  <si>
    <t>（バス1台当たり上限10万円 ＋浜通り宿泊加算1万円）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rPh sb="16" eb="18">
      <t>ハマドオ</t>
    </rPh>
    <rPh sb="21" eb="23">
      <t>カサン</t>
    </rPh>
    <rPh sb="24" eb="26">
      <t>マンエン</t>
    </rPh>
    <phoneticPr fontId="1"/>
  </si>
  <si>
    <t>（バス1台当たり上限 3万円 ＋浜通り宿泊加算1万円÷2）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rPh sb="16" eb="18">
      <t>ハマドオ</t>
    </rPh>
    <rPh sb="19" eb="21">
      <t>シュクハク</t>
    </rPh>
    <rPh sb="21" eb="23">
      <t>カサン</t>
    </rPh>
    <rPh sb="24" eb="26">
      <t>マンエン</t>
    </rPh>
    <phoneticPr fontId="1"/>
  </si>
  <si>
    <t>（バス1台当たり上限 5万円 ＋浜通り宿泊加算1万円÷2）</t>
    <phoneticPr fontId="1"/>
  </si>
  <si>
    <t>（バス1台当たり上限10万円 ＋浜通り宿泊加算1万円÷2）</t>
    <phoneticPr fontId="1"/>
  </si>
  <si>
    <t>（バス1台当たり上限15万円 ＋浜通り宿泊加算1万円÷2）</t>
    <phoneticPr fontId="1"/>
  </si>
  <si>
    <t>令和７年度福島県教育旅行復興事業補助金申請額計算表</t>
    <rPh sb="0" eb="2">
      <t>レイワ</t>
    </rPh>
    <rPh sb="3" eb="5">
      <t>ネンド</t>
    </rPh>
    <rPh sb="5" eb="8">
      <t>フクシマケン</t>
    </rPh>
    <rPh sb="8" eb="10">
      <t>キョウイク</t>
    </rPh>
    <rPh sb="10" eb="12">
      <t>リョコウ</t>
    </rPh>
    <rPh sb="12" eb="14">
      <t>フッコウ</t>
    </rPh>
    <rPh sb="14" eb="16">
      <t>ジギョウ</t>
    </rPh>
    <rPh sb="16" eb="19">
      <t>ホジョキン</t>
    </rPh>
    <rPh sb="19" eb="21">
      <t>シンセイ</t>
    </rPh>
    <rPh sb="21" eb="22">
      <t>ジツガク</t>
    </rPh>
    <rPh sb="22" eb="24">
      <t>ケイサン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</si>
</sst>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2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8"/>
      <color theme="1"/>
      <name val="ＭＳ Ｐゴシック"/>
      <family val="2"/>
      <scheme val="minor"/>
    </font>
    <font>
      <sz val="28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7ED7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2" borderId="3" xfId="0" applyNumberFormat="1" applyFill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3" fillId="0" borderId="0" xfId="0" applyFont="1" applyAlignment="1">
      <alignment horizontal="center"/>
    </xf>
    <xf numFmtId="176" fontId="0" fillId="2" borderId="2" xfId="0" applyNumberFormat="1" applyFill="1" applyBorder="1" applyAlignment="1" applyProtection="1">
      <alignment vertical="center"/>
      <protection locked="0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shrinkToFit="1"/>
      <protection locked="0"/>
    </xf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176" fontId="0" fillId="3" borderId="2" xfId="0" applyNumberFormat="1" applyFill="1" applyBorder="1" applyAlignment="1" applyProtection="1">
      <alignment vertical="center"/>
      <protection locked="0"/>
    </xf>
    <xf numFmtId="176" fontId="0" fillId="3" borderId="3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/>
    <xf numFmtId="49" fontId="0" fillId="0" borderId="0" xfId="0" applyNumberFormat="1"/>
    <xf numFmtId="176" fontId="0" fillId="0" borderId="2" xfId="0" applyNumberFormat="1" applyFill="1" applyBorder="1" applyAlignment="1" applyProtection="1">
      <alignment vertical="center"/>
      <protection locked="0"/>
    </xf>
    <xf numFmtId="176" fontId="0" fillId="0" borderId="3" xfId="0" applyNumberFormat="1" applyFill="1" applyBorder="1" applyAlignment="1">
      <alignment vertical="center"/>
    </xf>
    <xf numFmtId="0" fontId="0" fillId="0" borderId="0" xfId="0" applyFill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shrinkToFit="1"/>
    </xf>
    <xf numFmtId="0" fontId="13" fillId="0" borderId="0" xfId="0" applyFont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176" fontId="0" fillId="2" borderId="2" xfId="0" applyNumberForma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176" fontId="0" fillId="0" borderId="3" xfId="0" applyNumberFormat="1" applyFill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 shrinkToFit="1"/>
      <protection locked="0"/>
    </xf>
    <xf numFmtId="176" fontId="0" fillId="0" borderId="12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5" fillId="0" borderId="0" xfId="0" applyFont="1"/>
    <xf numFmtId="0" fontId="18" fillId="0" borderId="0" xfId="0" applyFont="1"/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6" xfId="0" applyFont="1" applyBorder="1" applyAlignment="1">
      <alignment horizontal="left" vertical="top" wrapText="1" shrinkToFit="1"/>
    </xf>
    <xf numFmtId="0" fontId="13" fillId="0" borderId="6" xfId="0" applyFont="1" applyBorder="1" applyAlignment="1">
      <alignment horizontal="left" vertical="top" wrapText="1" shrinkToFit="1"/>
    </xf>
    <xf numFmtId="0" fontId="13" fillId="0" borderId="0" xfId="0" applyFont="1" applyBorder="1" applyAlignment="1">
      <alignment horizontal="left" vertical="top" wrapTex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shrinkToFit="1"/>
    </xf>
    <xf numFmtId="0" fontId="0" fillId="0" borderId="3" xfId="0" applyFill="1" applyBorder="1" applyAlignment="1">
      <alignment horizontal="center" shrinkToFit="1"/>
    </xf>
    <xf numFmtId="49" fontId="16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/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8" xfId="0" applyFont="1" applyFill="1" applyBorder="1" applyAlignment="1" applyProtection="1">
      <alignment vertical="center" shrinkToFit="1"/>
      <protection locked="0"/>
    </xf>
    <xf numFmtId="0" fontId="0" fillId="0" borderId="3" xfId="0" applyBorder="1" applyAlignment="1">
      <alignment shrinkToFi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12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shrinkToFit="1"/>
      <protection locked="0"/>
    </xf>
    <xf numFmtId="0" fontId="0" fillId="0" borderId="3" xfId="0" applyFill="1" applyBorder="1" applyAlignment="1" applyProtection="1">
      <alignment horizontal="center" shrinkToFit="1"/>
      <protection locked="0"/>
    </xf>
    <xf numFmtId="0" fontId="5" fillId="3" borderId="2" xfId="0" applyFont="1" applyFill="1" applyBorder="1" applyAlignment="1" applyProtection="1">
      <alignment vertical="center" shrinkToFit="1"/>
      <protection locked="0"/>
    </xf>
    <xf numFmtId="0" fontId="5" fillId="3" borderId="8" xfId="0" applyFont="1" applyFill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3" xfId="0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77ED77"/>
      <color rgb="FFF9D06B"/>
      <color rgb="FF06FA1D"/>
      <color rgb="FFFFCC66"/>
      <color rgb="FFFFE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11</xdr:row>
      <xdr:rowOff>57150</xdr:rowOff>
    </xdr:from>
    <xdr:to>
      <xdr:col>11</xdr:col>
      <xdr:colOff>504825</xdr:colOff>
      <xdr:row>11</xdr:row>
      <xdr:rowOff>361950</xdr:rowOff>
    </xdr:to>
    <xdr:sp macro="" textlink="">
      <xdr:nvSpPr>
        <xdr:cNvPr id="20" name="右矢印 1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369344" y="235505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16</xdr:row>
      <xdr:rowOff>57150</xdr:rowOff>
    </xdr:from>
    <xdr:to>
      <xdr:col>11</xdr:col>
      <xdr:colOff>504825</xdr:colOff>
      <xdr:row>16</xdr:row>
      <xdr:rowOff>361950</xdr:rowOff>
    </xdr:to>
    <xdr:sp macro="" textlink="">
      <xdr:nvSpPr>
        <xdr:cNvPr id="21" name="右矢印 2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2369344" y="359330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21</xdr:row>
      <xdr:rowOff>57150</xdr:rowOff>
    </xdr:from>
    <xdr:to>
      <xdr:col>11</xdr:col>
      <xdr:colOff>504825</xdr:colOff>
      <xdr:row>21</xdr:row>
      <xdr:rowOff>361950</xdr:rowOff>
    </xdr:to>
    <xdr:sp macro="" textlink="">
      <xdr:nvSpPr>
        <xdr:cNvPr id="22" name="右矢印 2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2369344" y="483155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23" name="右矢印 2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2369344" y="606980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24" name="右矢印 23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2369344" y="606980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11</xdr:row>
      <xdr:rowOff>57150</xdr:rowOff>
    </xdr:from>
    <xdr:to>
      <xdr:col>11</xdr:col>
      <xdr:colOff>504825</xdr:colOff>
      <xdr:row>11</xdr:row>
      <xdr:rowOff>361950</xdr:rowOff>
    </xdr:to>
    <xdr:sp macro="" textlink="">
      <xdr:nvSpPr>
        <xdr:cNvPr id="7" name="右矢印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2369344" y="237886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16</xdr:row>
      <xdr:rowOff>57150</xdr:rowOff>
    </xdr:from>
    <xdr:to>
      <xdr:col>11</xdr:col>
      <xdr:colOff>504825</xdr:colOff>
      <xdr:row>16</xdr:row>
      <xdr:rowOff>361950</xdr:rowOff>
    </xdr:to>
    <xdr:sp macro="" textlink="">
      <xdr:nvSpPr>
        <xdr:cNvPr id="8" name="右矢印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2369344" y="361711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21</xdr:row>
      <xdr:rowOff>57150</xdr:rowOff>
    </xdr:from>
    <xdr:to>
      <xdr:col>11</xdr:col>
      <xdr:colOff>504825</xdr:colOff>
      <xdr:row>21</xdr:row>
      <xdr:rowOff>361950</xdr:rowOff>
    </xdr:to>
    <xdr:sp macro="" textlink="">
      <xdr:nvSpPr>
        <xdr:cNvPr id="9" name="右矢印 8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2369344" y="485536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10" name="右矢印 9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2369344" y="609361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11" name="右矢印 10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2369344" y="609361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0"/>
  <sheetViews>
    <sheetView showGridLines="0" zoomScaleNormal="100" zoomScaleSheetLayoutView="75" workbookViewId="0">
      <selection activeCell="O2" sqref="O2:S2"/>
    </sheetView>
  </sheetViews>
  <sheetFormatPr defaultColWidth="9" defaultRowHeight="13.5" x14ac:dyDescent="0.15"/>
  <cols>
    <col min="1" max="1" width="0.5" style="27" customWidth="1"/>
    <col min="2" max="2" width="3.125" customWidth="1"/>
    <col min="3" max="3" width="3.125" style="1" customWidth="1"/>
    <col min="4" max="4" width="17.75" customWidth="1"/>
    <col min="5" max="5" width="3.5" customWidth="1"/>
    <col min="6" max="6" width="7.75" customWidth="1"/>
    <col min="7" max="7" width="10.625" customWidth="1"/>
    <col min="8" max="8" width="3.375" bestFit="1" customWidth="1"/>
    <col min="9" max="9" width="7.75" customWidth="1"/>
    <col min="10" max="10" width="17.625" customWidth="1"/>
    <col min="11" max="11" width="3.625" customWidth="1"/>
    <col min="12" max="12" width="7.75" customWidth="1"/>
    <col min="13" max="13" width="7.375" style="27" hidden="1" customWidth="1"/>
    <col min="14" max="14" width="17.625" customWidth="1"/>
    <col min="15" max="15" width="3.5" customWidth="1"/>
    <col min="16" max="16" width="4.625" customWidth="1"/>
    <col min="17" max="17" width="17.625" customWidth="1"/>
    <col min="18" max="18" width="3.5" customWidth="1"/>
    <col min="19" max="19" width="3.625" customWidth="1"/>
    <col min="20" max="20" width="0.75" customWidth="1"/>
  </cols>
  <sheetData>
    <row r="1" spans="2:19" s="27" customFormat="1" ht="3" customHeight="1" x14ac:dyDescent="0.15">
      <c r="C1" s="1"/>
    </row>
    <row r="2" spans="2:19" ht="29.25" customHeight="1" thickBot="1" x14ac:dyDescent="0.2">
      <c r="B2" s="67" t="s">
        <v>33</v>
      </c>
      <c r="C2" s="67"/>
      <c r="D2" s="67"/>
      <c r="E2" s="67"/>
      <c r="F2" s="67"/>
      <c r="G2" s="67"/>
      <c r="H2" s="67"/>
      <c r="I2" s="67"/>
      <c r="J2" s="68"/>
      <c r="N2" s="9" t="s">
        <v>5</v>
      </c>
      <c r="O2" s="69"/>
      <c r="P2" s="70"/>
      <c r="Q2" s="70"/>
      <c r="R2" s="70"/>
      <c r="S2" s="71"/>
    </row>
    <row r="3" spans="2:19" ht="13.5" customHeight="1" thickBot="1" x14ac:dyDescent="0.2">
      <c r="B3" s="72" t="s">
        <v>21</v>
      </c>
      <c r="C3" s="73"/>
      <c r="D3" s="73"/>
      <c r="E3" s="74" t="s">
        <v>22</v>
      </c>
      <c r="F3" s="74"/>
      <c r="G3" s="74"/>
      <c r="H3" s="11"/>
      <c r="I3" s="11"/>
      <c r="N3" s="16"/>
      <c r="O3" s="17"/>
      <c r="P3" s="17"/>
      <c r="Q3" s="17"/>
      <c r="R3" s="17"/>
    </row>
    <row r="4" spans="2:19" ht="13.5" customHeight="1" thickBot="1" x14ac:dyDescent="0.2">
      <c r="B4" s="73"/>
      <c r="C4" s="73"/>
      <c r="D4" s="73"/>
      <c r="E4" s="74"/>
      <c r="F4" s="74"/>
      <c r="G4" s="74"/>
      <c r="H4" s="11"/>
      <c r="I4" s="11"/>
      <c r="N4" s="16"/>
      <c r="O4" s="17"/>
      <c r="P4" s="17"/>
      <c r="Q4" s="17"/>
      <c r="R4" s="17"/>
    </row>
    <row r="5" spans="2:19" ht="25.5" x14ac:dyDescent="0.25">
      <c r="C5" s="18" t="s">
        <v>11</v>
      </c>
    </row>
    <row r="6" spans="2:19" x14ac:dyDescent="0.15">
      <c r="B6" s="7"/>
      <c r="C6" s="15"/>
      <c r="E6" s="15"/>
      <c r="G6" s="15"/>
      <c r="H6" s="15"/>
      <c r="I6" s="15"/>
      <c r="J6" s="15"/>
      <c r="K6" s="15"/>
      <c r="L6" s="15"/>
      <c r="N6" s="15"/>
      <c r="O6" s="15"/>
      <c r="P6" s="15"/>
      <c r="Q6" s="10"/>
      <c r="R6" s="10"/>
    </row>
    <row r="7" spans="2:19" ht="14.25" x14ac:dyDescent="0.15">
      <c r="B7" s="7"/>
      <c r="C7" s="15"/>
      <c r="D7" s="45" t="s">
        <v>12</v>
      </c>
      <c r="E7" s="15"/>
      <c r="G7" s="15"/>
      <c r="H7" s="15"/>
      <c r="I7" s="15"/>
      <c r="J7" s="15"/>
      <c r="L7" s="15"/>
      <c r="O7" s="15"/>
      <c r="P7" s="15"/>
      <c r="Q7" s="10"/>
      <c r="R7" s="10"/>
    </row>
    <row r="8" spans="2:19" ht="14.25" x14ac:dyDescent="0.15">
      <c r="B8" s="7"/>
      <c r="C8" s="15"/>
      <c r="D8" s="46" t="s">
        <v>24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0"/>
      <c r="R8" s="10"/>
    </row>
    <row r="9" spans="2:19" ht="14.25" x14ac:dyDescent="0.15">
      <c r="B9" s="7"/>
      <c r="C9" s="15"/>
      <c r="D9" s="45" t="s">
        <v>23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0"/>
      <c r="R9" s="10"/>
    </row>
    <row r="10" spans="2:19" ht="27" customHeight="1" thickBot="1" x14ac:dyDescent="0.2">
      <c r="B10" s="7"/>
      <c r="C10" s="19" t="s">
        <v>7</v>
      </c>
      <c r="D10" s="19"/>
      <c r="F10" s="15"/>
      <c r="I10" s="15"/>
      <c r="J10" s="15"/>
      <c r="K10" s="15"/>
      <c r="L10" s="15"/>
      <c r="M10" s="15"/>
      <c r="N10" s="15"/>
      <c r="O10" s="15"/>
      <c r="P10" s="15"/>
      <c r="Q10" s="10"/>
      <c r="R10" s="10"/>
    </row>
    <row r="11" spans="2:19" ht="15.75" customHeight="1" x14ac:dyDescent="0.15">
      <c r="C11" s="12"/>
      <c r="D11" s="48" t="s">
        <v>16</v>
      </c>
      <c r="E11" s="49"/>
      <c r="F11" s="62" t="s">
        <v>15</v>
      </c>
      <c r="G11" s="56" t="s">
        <v>0</v>
      </c>
      <c r="H11" s="57"/>
      <c r="I11" s="58" t="s">
        <v>2</v>
      </c>
      <c r="J11" s="75" t="s">
        <v>18</v>
      </c>
      <c r="K11" s="76"/>
      <c r="L11" s="27"/>
      <c r="N11" s="65" t="s">
        <v>1</v>
      </c>
      <c r="O11" s="66"/>
      <c r="Q11" s="50" t="s">
        <v>17</v>
      </c>
      <c r="R11" s="51"/>
    </row>
    <row r="12" spans="2:19" s="3" customFormat="1" ht="36" customHeight="1" thickBot="1" x14ac:dyDescent="0.2">
      <c r="C12" s="13"/>
      <c r="D12" s="36"/>
      <c r="E12" s="4" t="s">
        <v>3</v>
      </c>
      <c r="F12" s="63"/>
      <c r="G12" s="8"/>
      <c r="H12" s="4" t="s">
        <v>4</v>
      </c>
      <c r="I12" s="59"/>
      <c r="J12" s="29" t="str">
        <f>IF(D12="","",D12/G12)</f>
        <v/>
      </c>
      <c r="K12" s="30" t="s">
        <v>3</v>
      </c>
      <c r="M12" s="5" t="str">
        <f>IF(J12="","",IF(J12&lt;40000,J12/2,20000))</f>
        <v/>
      </c>
      <c r="N12" s="5" t="e">
        <f>INT(M12)</f>
        <v>#VALUE!</v>
      </c>
      <c r="O12" s="6" t="s">
        <v>3</v>
      </c>
      <c r="Q12" s="43" t="e">
        <f>IF(N12="","",G12*N12)</f>
        <v>#VALUE!</v>
      </c>
      <c r="R12" s="44" t="s">
        <v>3</v>
      </c>
    </row>
    <row r="13" spans="2:19" ht="13.5" customHeight="1" x14ac:dyDescent="0.15">
      <c r="D13" s="64" t="s">
        <v>6</v>
      </c>
      <c r="E13" s="64"/>
      <c r="F13" s="28"/>
      <c r="G13" s="27"/>
      <c r="H13" s="27"/>
      <c r="I13" s="27"/>
      <c r="J13" s="31"/>
      <c r="K13" s="31"/>
      <c r="L13" s="27"/>
      <c r="N13" s="53" t="s">
        <v>29</v>
      </c>
      <c r="O13" s="54"/>
      <c r="Q13" s="52"/>
      <c r="R13" s="52"/>
    </row>
    <row r="14" spans="2:19" s="27" customFormat="1" ht="13.5" customHeight="1" x14ac:dyDescent="0.15">
      <c r="C14" s="1"/>
      <c r="D14" s="37"/>
      <c r="E14" s="37"/>
      <c r="F14" s="28"/>
      <c r="J14" s="31"/>
      <c r="K14" s="31"/>
      <c r="N14" s="55"/>
      <c r="O14" s="55"/>
      <c r="Q14" s="37"/>
      <c r="R14" s="37"/>
    </row>
    <row r="15" spans="2:19" ht="27" customHeight="1" thickBot="1" x14ac:dyDescent="0.2">
      <c r="C15" s="19" t="s">
        <v>8</v>
      </c>
      <c r="D15" s="1"/>
      <c r="E15" s="1"/>
      <c r="F15" s="28"/>
      <c r="G15" s="27"/>
      <c r="H15" s="27"/>
      <c r="I15" s="27"/>
      <c r="J15" s="32"/>
      <c r="K15" s="31"/>
      <c r="L15" s="27"/>
      <c r="O15" s="34"/>
      <c r="Q15" s="1"/>
      <c r="R15" s="1"/>
    </row>
    <row r="16" spans="2:19" ht="15.75" customHeight="1" x14ac:dyDescent="0.15">
      <c r="C16" s="12"/>
      <c r="D16" s="48" t="s">
        <v>16</v>
      </c>
      <c r="E16" s="49"/>
      <c r="F16" s="62" t="s">
        <v>15</v>
      </c>
      <c r="G16" s="56" t="s">
        <v>0</v>
      </c>
      <c r="H16" s="57"/>
      <c r="I16" s="58" t="s">
        <v>2</v>
      </c>
      <c r="J16" s="60" t="s">
        <v>18</v>
      </c>
      <c r="K16" s="61"/>
      <c r="L16" s="27"/>
      <c r="N16" s="65" t="s">
        <v>1</v>
      </c>
      <c r="O16" s="66"/>
      <c r="Q16" s="50" t="s">
        <v>17</v>
      </c>
      <c r="R16" s="51"/>
    </row>
    <row r="17" spans="3:18" s="3" customFormat="1" ht="36" customHeight="1" thickBot="1" x14ac:dyDescent="0.2">
      <c r="C17" s="14"/>
      <c r="D17" s="36"/>
      <c r="E17" s="4" t="s">
        <v>3</v>
      </c>
      <c r="F17" s="63"/>
      <c r="G17" s="8"/>
      <c r="H17" s="4" t="s">
        <v>4</v>
      </c>
      <c r="I17" s="59"/>
      <c r="J17" s="29" t="str">
        <f>IF(D17="","",D17/G17)</f>
        <v/>
      </c>
      <c r="K17" s="30" t="s">
        <v>3</v>
      </c>
      <c r="M17" s="5" t="str">
        <f>IF(J17="","",IF(J17&lt;60000,J17/2,30000))</f>
        <v/>
      </c>
      <c r="N17" s="5" t="e">
        <f>INT(M17)</f>
        <v>#VALUE!</v>
      </c>
      <c r="O17" s="6" t="s">
        <v>3</v>
      </c>
      <c r="Q17" s="43" t="e">
        <f>IF(N17="","",G17*N17)</f>
        <v>#VALUE!</v>
      </c>
      <c r="R17" s="44" t="s">
        <v>3</v>
      </c>
    </row>
    <row r="18" spans="3:18" ht="13.5" customHeight="1" x14ac:dyDescent="0.15">
      <c r="D18" s="64" t="s">
        <v>6</v>
      </c>
      <c r="E18" s="64"/>
      <c r="F18" s="28"/>
      <c r="G18" s="27"/>
      <c r="H18" s="27"/>
      <c r="I18" s="27"/>
      <c r="J18" s="31"/>
      <c r="K18" s="31"/>
      <c r="L18" s="27"/>
      <c r="N18" s="53" t="s">
        <v>30</v>
      </c>
      <c r="O18" s="54"/>
      <c r="Q18" s="52"/>
      <c r="R18" s="52"/>
    </row>
    <row r="19" spans="3:18" s="27" customFormat="1" ht="13.5" customHeight="1" x14ac:dyDescent="0.15">
      <c r="C19" s="1"/>
      <c r="D19" s="37"/>
      <c r="E19" s="37"/>
      <c r="F19" s="28"/>
      <c r="J19" s="31"/>
      <c r="K19" s="31"/>
      <c r="N19" s="55"/>
      <c r="O19" s="55"/>
      <c r="Q19" s="37"/>
      <c r="R19" s="37"/>
    </row>
    <row r="20" spans="3:18" ht="27" customHeight="1" thickBot="1" x14ac:dyDescent="0.2">
      <c r="C20" s="19" t="s">
        <v>9</v>
      </c>
      <c r="D20" s="1"/>
      <c r="E20" s="1"/>
      <c r="F20" s="28"/>
      <c r="G20" s="27"/>
      <c r="H20" s="27"/>
      <c r="I20" s="27"/>
      <c r="J20" s="33"/>
      <c r="K20" s="33"/>
      <c r="L20" s="27"/>
      <c r="O20" s="35"/>
      <c r="Q20" s="1"/>
      <c r="R20" s="1"/>
    </row>
    <row r="21" spans="3:18" ht="15.75" customHeight="1" x14ac:dyDescent="0.15">
      <c r="C21" s="12"/>
      <c r="D21" s="48" t="s">
        <v>16</v>
      </c>
      <c r="E21" s="49"/>
      <c r="F21" s="62" t="s">
        <v>15</v>
      </c>
      <c r="G21" s="56" t="s">
        <v>0</v>
      </c>
      <c r="H21" s="57"/>
      <c r="I21" s="58" t="s">
        <v>2</v>
      </c>
      <c r="J21" s="60" t="s">
        <v>18</v>
      </c>
      <c r="K21" s="61"/>
      <c r="L21" s="27"/>
      <c r="N21" s="65" t="s">
        <v>1</v>
      </c>
      <c r="O21" s="66"/>
      <c r="Q21" s="50" t="s">
        <v>17</v>
      </c>
      <c r="R21" s="51"/>
    </row>
    <row r="22" spans="3:18" s="3" customFormat="1" ht="36" customHeight="1" thickBot="1" x14ac:dyDescent="0.2">
      <c r="C22" s="13"/>
      <c r="D22" s="36"/>
      <c r="E22" s="4" t="s">
        <v>3</v>
      </c>
      <c r="F22" s="63"/>
      <c r="G22" s="8"/>
      <c r="H22" s="4" t="s">
        <v>4</v>
      </c>
      <c r="I22" s="59"/>
      <c r="J22" s="29" t="str">
        <f>IF(D22="","",D22/G22)</f>
        <v/>
      </c>
      <c r="K22" s="30" t="s">
        <v>3</v>
      </c>
      <c r="M22" s="5" t="str">
        <f>IF(J22="","",IF(J22&lt;110000,J22/2,55000))</f>
        <v/>
      </c>
      <c r="N22" s="5" t="e">
        <f>INT(M22)</f>
        <v>#VALUE!</v>
      </c>
      <c r="O22" s="6" t="s">
        <v>3</v>
      </c>
      <c r="Q22" s="43" t="e">
        <f>IF(N22="","",G22*N22)</f>
        <v>#VALUE!</v>
      </c>
      <c r="R22" s="44" t="s">
        <v>3</v>
      </c>
    </row>
    <row r="23" spans="3:18" ht="13.5" customHeight="1" x14ac:dyDescent="0.15">
      <c r="D23" s="64" t="s">
        <v>6</v>
      </c>
      <c r="E23" s="64"/>
      <c r="F23" s="28"/>
      <c r="G23" s="27"/>
      <c r="H23" s="27"/>
      <c r="I23" s="27"/>
      <c r="J23" s="31"/>
      <c r="K23" s="31"/>
      <c r="L23" s="27"/>
      <c r="N23" s="53" t="s">
        <v>31</v>
      </c>
      <c r="O23" s="54"/>
      <c r="Q23" s="52"/>
      <c r="R23" s="52"/>
    </row>
    <row r="24" spans="3:18" s="27" customFormat="1" ht="13.5" customHeight="1" x14ac:dyDescent="0.15">
      <c r="C24" s="1"/>
      <c r="D24" s="37"/>
      <c r="E24" s="37"/>
      <c r="F24" s="28"/>
      <c r="J24" s="31"/>
      <c r="K24" s="31"/>
      <c r="N24" s="55"/>
      <c r="O24" s="55"/>
      <c r="Q24" s="37"/>
      <c r="R24" s="37"/>
    </row>
    <row r="25" spans="3:18" ht="27" customHeight="1" thickBot="1" x14ac:dyDescent="0.2">
      <c r="C25" s="19" t="s">
        <v>10</v>
      </c>
      <c r="D25" s="1"/>
      <c r="E25" s="1"/>
      <c r="F25" s="28"/>
      <c r="G25" s="27"/>
      <c r="H25" s="27"/>
      <c r="I25" s="27"/>
      <c r="J25" s="32"/>
      <c r="K25" s="31"/>
      <c r="L25" s="27"/>
      <c r="O25" s="35"/>
      <c r="Q25" s="1"/>
      <c r="R25" s="1"/>
    </row>
    <row r="26" spans="3:18" ht="15.75" customHeight="1" x14ac:dyDescent="0.15">
      <c r="D26" s="48" t="s">
        <v>16</v>
      </c>
      <c r="E26" s="49"/>
      <c r="F26" s="62" t="s">
        <v>15</v>
      </c>
      <c r="G26" s="56" t="s">
        <v>0</v>
      </c>
      <c r="H26" s="57"/>
      <c r="I26" s="58" t="s">
        <v>2</v>
      </c>
      <c r="J26" s="60" t="s">
        <v>18</v>
      </c>
      <c r="K26" s="61"/>
      <c r="L26" s="27"/>
      <c r="N26" s="48" t="s">
        <v>1</v>
      </c>
      <c r="O26" s="49"/>
      <c r="Q26" s="50" t="s">
        <v>17</v>
      </c>
      <c r="R26" s="51"/>
    </row>
    <row r="27" spans="3:18" s="3" customFormat="1" ht="36" customHeight="1" thickBot="1" x14ac:dyDescent="0.2">
      <c r="C27" s="2"/>
      <c r="D27" s="36"/>
      <c r="E27" s="4" t="s">
        <v>3</v>
      </c>
      <c r="F27" s="63"/>
      <c r="G27" s="8"/>
      <c r="H27" s="4" t="s">
        <v>4</v>
      </c>
      <c r="I27" s="59"/>
      <c r="J27" s="29" t="str">
        <f>IF(D27="","",D27/G27)</f>
        <v/>
      </c>
      <c r="K27" s="30" t="s">
        <v>3</v>
      </c>
      <c r="M27" s="5" t="str">
        <f>IF(J27="","",IF(J27&lt;160000,J27/2,80000))</f>
        <v/>
      </c>
      <c r="N27" s="5" t="e">
        <f>INT(M27)</f>
        <v>#VALUE!</v>
      </c>
      <c r="O27" s="6" t="s">
        <v>3</v>
      </c>
      <c r="Q27" s="43" t="e">
        <f>IF(N27="","",G27*N27)</f>
        <v>#VALUE!</v>
      </c>
      <c r="R27" s="44" t="s">
        <v>3</v>
      </c>
    </row>
    <row r="28" spans="3:18" ht="13.5" customHeight="1" x14ac:dyDescent="0.15">
      <c r="D28" s="64" t="s">
        <v>6</v>
      </c>
      <c r="E28" s="64"/>
      <c r="G28" s="27"/>
      <c r="H28" s="27"/>
      <c r="J28" s="31"/>
      <c r="K28" s="31"/>
      <c r="N28" s="53" t="s">
        <v>32</v>
      </c>
      <c r="O28" s="54"/>
      <c r="Q28" s="52"/>
      <c r="R28" s="52"/>
    </row>
    <row r="29" spans="3:18" x14ac:dyDescent="0.15">
      <c r="G29" s="27"/>
      <c r="H29" s="27"/>
      <c r="J29" s="27"/>
      <c r="K29" s="27"/>
      <c r="N29" s="55"/>
      <c r="O29" s="55"/>
      <c r="Q29" s="27"/>
      <c r="R29" s="27"/>
    </row>
    <row r="30" spans="3:18" x14ac:dyDescent="0.15">
      <c r="G30" s="27"/>
      <c r="H30" s="27"/>
      <c r="J30" s="27"/>
      <c r="K30" s="27"/>
      <c r="N30" s="27"/>
      <c r="O30" s="27"/>
      <c r="Q30" s="27"/>
      <c r="R30" s="27"/>
    </row>
  </sheetData>
  <mergeCells count="44">
    <mergeCell ref="B2:J2"/>
    <mergeCell ref="F11:F12"/>
    <mergeCell ref="O2:S2"/>
    <mergeCell ref="Q11:R11"/>
    <mergeCell ref="D13:E13"/>
    <mergeCell ref="B3:D4"/>
    <mergeCell ref="E3:G4"/>
    <mergeCell ref="D11:E11"/>
    <mergeCell ref="G11:H11"/>
    <mergeCell ref="I11:I12"/>
    <mergeCell ref="J11:K11"/>
    <mergeCell ref="N11:O11"/>
    <mergeCell ref="Q13:R13"/>
    <mergeCell ref="Q16:R16"/>
    <mergeCell ref="Q18:R18"/>
    <mergeCell ref="N16:O16"/>
    <mergeCell ref="N13:O14"/>
    <mergeCell ref="N18:O19"/>
    <mergeCell ref="D28:E28"/>
    <mergeCell ref="N21:O21"/>
    <mergeCell ref="Q21:R21"/>
    <mergeCell ref="Q23:R23"/>
    <mergeCell ref="J16:K16"/>
    <mergeCell ref="D21:E21"/>
    <mergeCell ref="G21:H21"/>
    <mergeCell ref="I21:I22"/>
    <mergeCell ref="J21:K21"/>
    <mergeCell ref="F21:F22"/>
    <mergeCell ref="D16:E16"/>
    <mergeCell ref="G16:H16"/>
    <mergeCell ref="I16:I17"/>
    <mergeCell ref="D18:E18"/>
    <mergeCell ref="D23:E23"/>
    <mergeCell ref="F16:F17"/>
    <mergeCell ref="D26:E26"/>
    <mergeCell ref="G26:H26"/>
    <mergeCell ref="I26:I27"/>
    <mergeCell ref="J26:K26"/>
    <mergeCell ref="F26:F27"/>
    <mergeCell ref="N26:O26"/>
    <mergeCell ref="Q26:R26"/>
    <mergeCell ref="Q28:R28"/>
    <mergeCell ref="N23:O24"/>
    <mergeCell ref="N28:O29"/>
  </mergeCells>
  <phoneticPr fontId="1"/>
  <printOptions horizontalCentered="1"/>
  <pageMargins left="0.23622047244094491" right="0.23622047244094491" top="0.74803149606299213" bottom="0.19685039370078741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7ED77"/>
    <pageSetUpPr fitToPage="1"/>
  </sheetPr>
  <dimension ref="A1:S31"/>
  <sheetViews>
    <sheetView showGridLines="0" tabSelected="1" zoomScaleNormal="100" zoomScaleSheetLayoutView="80" workbookViewId="0">
      <selection activeCell="O2" sqref="O2:S2"/>
    </sheetView>
  </sheetViews>
  <sheetFormatPr defaultColWidth="9" defaultRowHeight="13.5" x14ac:dyDescent="0.15"/>
  <cols>
    <col min="1" max="1" width="0.5" style="27" customWidth="1"/>
    <col min="2" max="2" width="3" customWidth="1"/>
    <col min="3" max="3" width="3" style="1" customWidth="1"/>
    <col min="4" max="4" width="17.625" customWidth="1"/>
    <col min="5" max="5" width="3.5" customWidth="1"/>
    <col min="6" max="6" width="7.75" customWidth="1"/>
    <col min="7" max="7" width="10.625" customWidth="1"/>
    <col min="8" max="8" width="3.5" customWidth="1"/>
    <col min="9" max="9" width="7.75" customWidth="1"/>
    <col min="10" max="10" width="17.625" customWidth="1"/>
    <col min="11" max="11" width="3.5" customWidth="1"/>
    <col min="12" max="12" width="7.75" customWidth="1"/>
    <col min="13" max="13" width="8.5" style="27" hidden="1" customWidth="1"/>
    <col min="14" max="14" width="17.625" customWidth="1"/>
    <col min="15" max="15" width="3.5" customWidth="1"/>
    <col min="16" max="16" width="4.625" customWidth="1"/>
    <col min="17" max="17" width="17.625" customWidth="1"/>
    <col min="18" max="19" width="3.5" customWidth="1"/>
    <col min="20" max="20" width="0.75" customWidth="1"/>
  </cols>
  <sheetData>
    <row r="1" spans="2:19" s="27" customFormat="1" ht="3" customHeight="1" x14ac:dyDescent="0.15">
      <c r="C1" s="1"/>
    </row>
    <row r="2" spans="2:19" ht="29.25" customHeight="1" thickBot="1" x14ac:dyDescent="0.2">
      <c r="B2" s="67" t="s">
        <v>33</v>
      </c>
      <c r="C2" s="67"/>
      <c r="D2" s="67"/>
      <c r="E2" s="67"/>
      <c r="F2" s="67"/>
      <c r="G2" s="67"/>
      <c r="H2" s="67"/>
      <c r="I2" s="67"/>
      <c r="J2" s="68"/>
      <c r="N2" s="9" t="s">
        <v>5</v>
      </c>
      <c r="O2" s="84"/>
      <c r="P2" s="85"/>
      <c r="Q2" s="85"/>
      <c r="R2" s="85"/>
      <c r="S2" s="71"/>
    </row>
    <row r="3" spans="2:19" ht="13.5" customHeight="1" thickBot="1" x14ac:dyDescent="0.2">
      <c r="B3" s="72" t="s">
        <v>21</v>
      </c>
      <c r="C3" s="73"/>
      <c r="D3" s="73"/>
      <c r="E3" s="74" t="s">
        <v>22</v>
      </c>
      <c r="F3" s="74"/>
      <c r="G3" s="74"/>
      <c r="H3" s="11"/>
      <c r="I3" s="11"/>
      <c r="N3" s="16"/>
      <c r="O3" s="17"/>
      <c r="P3" s="17"/>
      <c r="Q3" s="17"/>
      <c r="R3" s="17"/>
    </row>
    <row r="4" spans="2:19" ht="13.5" customHeight="1" thickBot="1" x14ac:dyDescent="0.2">
      <c r="B4" s="73"/>
      <c r="C4" s="73"/>
      <c r="D4" s="73"/>
      <c r="E4" s="74"/>
      <c r="F4" s="74"/>
      <c r="G4" s="74"/>
      <c r="H4" s="11"/>
      <c r="I4" s="11"/>
      <c r="N4" s="16"/>
      <c r="O4" s="17"/>
      <c r="P4" s="17"/>
      <c r="Q4" s="17"/>
      <c r="R4" s="17"/>
    </row>
    <row r="5" spans="2:19" ht="25.5" x14ac:dyDescent="0.25">
      <c r="C5" s="18" t="s">
        <v>13</v>
      </c>
    </row>
    <row r="6" spans="2:19" x14ac:dyDescent="0.15">
      <c r="B6" s="7"/>
      <c r="C6" s="15"/>
      <c r="E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0"/>
      <c r="R6" s="10"/>
    </row>
    <row r="7" spans="2:19" ht="14.25" x14ac:dyDescent="0.15">
      <c r="B7" s="7"/>
      <c r="C7" s="15"/>
      <c r="D7" s="45" t="s">
        <v>12</v>
      </c>
      <c r="E7" s="15"/>
      <c r="G7" s="15"/>
      <c r="H7" s="15"/>
      <c r="I7" s="15"/>
      <c r="J7" s="15"/>
      <c r="L7" s="15"/>
      <c r="M7" s="15"/>
      <c r="O7" s="15"/>
      <c r="P7" s="15"/>
      <c r="Q7" s="10"/>
      <c r="R7" s="10"/>
    </row>
    <row r="8" spans="2:19" ht="17.45" customHeight="1" x14ac:dyDescent="0.15">
      <c r="B8" s="7"/>
      <c r="C8" s="15"/>
      <c r="D8" s="46" t="s">
        <v>14</v>
      </c>
      <c r="E8" s="15"/>
      <c r="G8" s="15"/>
      <c r="H8" s="15"/>
      <c r="I8" s="15"/>
      <c r="J8" s="15"/>
      <c r="L8" s="15"/>
      <c r="M8" s="15"/>
      <c r="O8" s="15"/>
      <c r="P8" s="15"/>
      <c r="Q8" s="10"/>
      <c r="R8" s="10"/>
    </row>
    <row r="9" spans="2:19" s="26" customFormat="1" ht="18.600000000000001" customHeight="1" x14ac:dyDescent="0.15">
      <c r="B9" s="23"/>
      <c r="C9" s="24"/>
      <c r="D9" s="47" t="s">
        <v>23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25"/>
    </row>
    <row r="10" spans="2:19" ht="27" customHeight="1" thickBot="1" x14ac:dyDescent="0.2">
      <c r="B10" s="7"/>
      <c r="C10" s="19" t="s">
        <v>7</v>
      </c>
      <c r="D10" s="19"/>
      <c r="F10" s="15"/>
      <c r="I10" s="15"/>
      <c r="J10" s="15"/>
      <c r="K10" s="15"/>
      <c r="L10" s="15"/>
      <c r="M10" s="15"/>
      <c r="N10" s="15"/>
      <c r="O10" s="15"/>
      <c r="P10" s="15"/>
      <c r="Q10" s="10"/>
      <c r="R10" s="10"/>
    </row>
    <row r="11" spans="2:19" ht="15" customHeight="1" x14ac:dyDescent="0.15">
      <c r="C11" s="12"/>
      <c r="D11" s="48" t="s">
        <v>16</v>
      </c>
      <c r="E11" s="49"/>
      <c r="F11" s="80" t="s">
        <v>19</v>
      </c>
      <c r="G11" s="56" t="s">
        <v>0</v>
      </c>
      <c r="H11" s="57"/>
      <c r="I11" s="58" t="s">
        <v>2</v>
      </c>
      <c r="J11" s="86" t="s">
        <v>18</v>
      </c>
      <c r="K11" s="87"/>
      <c r="L11" s="27"/>
      <c r="N11" s="65" t="s">
        <v>1</v>
      </c>
      <c r="O11" s="66"/>
      <c r="Q11" s="50" t="s">
        <v>17</v>
      </c>
      <c r="R11" s="51"/>
    </row>
    <row r="12" spans="2:19" s="3" customFormat="1" ht="36" customHeight="1" thickBot="1" x14ac:dyDescent="0.2">
      <c r="C12" s="13"/>
      <c r="D12" s="21"/>
      <c r="E12" s="22" t="s">
        <v>3</v>
      </c>
      <c r="F12" s="81"/>
      <c r="G12" s="21"/>
      <c r="H12" s="22" t="s">
        <v>4</v>
      </c>
      <c r="I12" s="59"/>
      <c r="J12" s="29" t="str">
        <f>IF(D12="","",D12/G12)</f>
        <v/>
      </c>
      <c r="K12" s="39" t="s">
        <v>3</v>
      </c>
      <c r="M12" s="5" t="str">
        <f>IF(J12="","",IF(J12&lt;80000,J12/2,40000))</f>
        <v/>
      </c>
      <c r="N12" s="5" t="e">
        <f>INT(M12)</f>
        <v>#VALUE!</v>
      </c>
      <c r="O12" s="6" t="s">
        <v>3</v>
      </c>
      <c r="Q12" s="43" t="e">
        <f>IF(N12="","",G12*N12)</f>
        <v>#VALUE!</v>
      </c>
      <c r="R12" s="44" t="s">
        <v>3</v>
      </c>
    </row>
    <row r="13" spans="2:19" ht="13.5" customHeight="1" x14ac:dyDescent="0.15">
      <c r="D13" s="64" t="s">
        <v>6</v>
      </c>
      <c r="E13" s="64"/>
      <c r="F13" s="38"/>
      <c r="G13" s="27"/>
      <c r="H13" s="27"/>
      <c r="I13" s="27"/>
      <c r="J13" s="40"/>
      <c r="K13" s="40"/>
      <c r="L13" s="27"/>
      <c r="N13" s="77" t="s">
        <v>25</v>
      </c>
      <c r="O13" s="78"/>
      <c r="Q13" s="52"/>
      <c r="R13" s="52"/>
    </row>
    <row r="14" spans="2:19" s="27" customFormat="1" x14ac:dyDescent="0.15">
      <c r="C14" s="1"/>
      <c r="F14" s="38"/>
      <c r="J14" s="40"/>
      <c r="K14" s="40"/>
      <c r="N14" s="79"/>
      <c r="O14" s="79"/>
      <c r="Q14" s="37"/>
      <c r="R14" s="37"/>
    </row>
    <row r="15" spans="2:19" ht="27" customHeight="1" thickBot="1" x14ac:dyDescent="0.2">
      <c r="C15" s="19" t="s">
        <v>8</v>
      </c>
      <c r="D15" s="19"/>
      <c r="F15" s="38"/>
      <c r="G15" s="27"/>
      <c r="H15" s="27"/>
      <c r="I15" s="27"/>
      <c r="J15" s="41"/>
      <c r="K15" s="40"/>
      <c r="L15" s="27"/>
      <c r="N15" s="34"/>
      <c r="O15" s="34"/>
      <c r="Q15" s="1"/>
      <c r="R15" s="1"/>
    </row>
    <row r="16" spans="2:19" ht="15" customHeight="1" x14ac:dyDescent="0.15">
      <c r="C16" s="12"/>
      <c r="D16" s="48" t="s">
        <v>16</v>
      </c>
      <c r="E16" s="49"/>
      <c r="F16" s="80" t="s">
        <v>19</v>
      </c>
      <c r="G16" s="56" t="s">
        <v>0</v>
      </c>
      <c r="H16" s="57"/>
      <c r="I16" s="58" t="s">
        <v>2</v>
      </c>
      <c r="J16" s="82" t="s">
        <v>18</v>
      </c>
      <c r="K16" s="83"/>
      <c r="L16" s="27"/>
      <c r="N16" s="65" t="s">
        <v>1</v>
      </c>
      <c r="O16" s="66"/>
      <c r="Q16" s="50" t="s">
        <v>17</v>
      </c>
      <c r="R16" s="51"/>
    </row>
    <row r="17" spans="3:18" s="3" customFormat="1" ht="36" customHeight="1" thickBot="1" x14ac:dyDescent="0.2">
      <c r="C17" s="14"/>
      <c r="D17" s="21"/>
      <c r="E17" s="22" t="s">
        <v>3</v>
      </c>
      <c r="F17" s="81"/>
      <c r="G17" s="21"/>
      <c r="H17" s="22" t="s">
        <v>4</v>
      </c>
      <c r="I17" s="59"/>
      <c r="J17" s="29" t="str">
        <f>IF(D17="","",D17/G17)</f>
        <v/>
      </c>
      <c r="K17" s="39" t="s">
        <v>3</v>
      </c>
      <c r="M17" s="5" t="str">
        <f>IF(J17="","",IF(J17&lt;120000,J17/2,60000))</f>
        <v/>
      </c>
      <c r="N17" s="5" t="e">
        <f>INT(M17)</f>
        <v>#VALUE!</v>
      </c>
      <c r="O17" s="6" t="s">
        <v>3</v>
      </c>
      <c r="Q17" s="43" t="e">
        <f>IF(N17="","",G17*N17)</f>
        <v>#VALUE!</v>
      </c>
      <c r="R17" s="44" t="s">
        <v>3</v>
      </c>
    </row>
    <row r="18" spans="3:18" ht="13.5" customHeight="1" x14ac:dyDescent="0.15">
      <c r="D18" s="64" t="s">
        <v>6</v>
      </c>
      <c r="E18" s="64"/>
      <c r="F18" s="38"/>
      <c r="G18" s="27"/>
      <c r="H18" s="27"/>
      <c r="I18" s="27"/>
      <c r="J18" s="40"/>
      <c r="K18" s="40"/>
      <c r="L18" s="27"/>
      <c r="N18" s="77" t="s">
        <v>26</v>
      </c>
      <c r="O18" s="78"/>
      <c r="Q18" s="52"/>
      <c r="R18" s="52"/>
    </row>
    <row r="19" spans="3:18" s="27" customFormat="1" x14ac:dyDescent="0.15">
      <c r="C19" s="1"/>
      <c r="F19" s="38"/>
      <c r="J19" s="40"/>
      <c r="K19" s="40"/>
      <c r="N19" s="79"/>
      <c r="O19" s="79"/>
      <c r="Q19" s="37"/>
      <c r="R19" s="37"/>
    </row>
    <row r="20" spans="3:18" ht="27" customHeight="1" thickBot="1" x14ac:dyDescent="0.2">
      <c r="C20" s="19" t="s">
        <v>9</v>
      </c>
      <c r="D20" s="20"/>
      <c r="E20" s="20"/>
      <c r="F20" s="38"/>
      <c r="G20" s="27"/>
      <c r="H20" s="27"/>
      <c r="I20" s="27"/>
      <c r="J20" s="42"/>
      <c r="K20" s="42"/>
      <c r="L20" s="27"/>
      <c r="N20" s="34"/>
      <c r="O20" s="34"/>
      <c r="Q20" s="1"/>
      <c r="R20" s="1"/>
    </row>
    <row r="21" spans="3:18" ht="15" customHeight="1" x14ac:dyDescent="0.15">
      <c r="C21" s="12"/>
      <c r="D21" s="48" t="s">
        <v>16</v>
      </c>
      <c r="E21" s="49"/>
      <c r="F21" s="80" t="s">
        <v>20</v>
      </c>
      <c r="G21" s="56" t="s">
        <v>0</v>
      </c>
      <c r="H21" s="57"/>
      <c r="I21" s="58" t="s">
        <v>2</v>
      </c>
      <c r="J21" s="82" t="s">
        <v>18</v>
      </c>
      <c r="K21" s="83"/>
      <c r="L21" s="27"/>
      <c r="N21" s="65" t="s">
        <v>1</v>
      </c>
      <c r="O21" s="66"/>
      <c r="Q21" s="50" t="s">
        <v>17</v>
      </c>
      <c r="R21" s="51"/>
    </row>
    <row r="22" spans="3:18" s="3" customFormat="1" ht="36" customHeight="1" thickBot="1" x14ac:dyDescent="0.2">
      <c r="C22" s="13"/>
      <c r="D22" s="21"/>
      <c r="E22" s="22" t="s">
        <v>3</v>
      </c>
      <c r="F22" s="81"/>
      <c r="G22" s="21"/>
      <c r="H22" s="22" t="s">
        <v>4</v>
      </c>
      <c r="I22" s="59"/>
      <c r="J22" s="29" t="str">
        <f>IF(D22="","",D22/G22)</f>
        <v/>
      </c>
      <c r="K22" s="39" t="s">
        <v>3</v>
      </c>
      <c r="M22" s="5" t="str">
        <f>IF(J22="","",IF(J22&lt;220000,J22/2,110000))</f>
        <v/>
      </c>
      <c r="N22" s="5" t="e">
        <f>INT(M22)</f>
        <v>#VALUE!</v>
      </c>
      <c r="O22" s="6" t="s">
        <v>3</v>
      </c>
      <c r="Q22" s="43" t="e">
        <f>IF(N22="","",G22*N22)</f>
        <v>#VALUE!</v>
      </c>
      <c r="R22" s="44" t="s">
        <v>3</v>
      </c>
    </row>
    <row r="23" spans="3:18" ht="13.5" customHeight="1" x14ac:dyDescent="0.15">
      <c r="D23" s="64" t="s">
        <v>6</v>
      </c>
      <c r="E23" s="64"/>
      <c r="F23" s="38"/>
      <c r="G23" s="27"/>
      <c r="H23" s="27"/>
      <c r="I23" s="27"/>
      <c r="J23" s="40"/>
      <c r="K23" s="40"/>
      <c r="L23" s="27"/>
      <c r="N23" s="77" t="s">
        <v>28</v>
      </c>
      <c r="O23" s="78"/>
      <c r="Q23" s="52"/>
      <c r="R23" s="52"/>
    </row>
    <row r="24" spans="3:18" s="27" customFormat="1" x14ac:dyDescent="0.15">
      <c r="C24" s="1"/>
      <c r="F24" s="38"/>
      <c r="J24" s="40"/>
      <c r="K24" s="40"/>
      <c r="N24" s="79"/>
      <c r="O24" s="79"/>
      <c r="Q24" s="37"/>
      <c r="R24" s="37"/>
    </row>
    <row r="25" spans="3:18" ht="27" customHeight="1" thickBot="1" x14ac:dyDescent="0.2">
      <c r="C25" s="19" t="s">
        <v>10</v>
      </c>
      <c r="D25" s="19"/>
      <c r="F25" s="38"/>
      <c r="G25" s="27"/>
      <c r="H25" s="27"/>
      <c r="I25" s="27"/>
      <c r="J25" s="41"/>
      <c r="K25" s="40"/>
      <c r="L25" s="27"/>
      <c r="N25" s="34"/>
      <c r="O25" s="34"/>
      <c r="Q25" s="1"/>
      <c r="R25" s="1"/>
    </row>
    <row r="26" spans="3:18" ht="15" customHeight="1" x14ac:dyDescent="0.15">
      <c r="D26" s="48" t="s">
        <v>16</v>
      </c>
      <c r="E26" s="49"/>
      <c r="F26" s="80" t="s">
        <v>20</v>
      </c>
      <c r="G26" s="56" t="s">
        <v>0</v>
      </c>
      <c r="H26" s="57"/>
      <c r="I26" s="58" t="s">
        <v>2</v>
      </c>
      <c r="J26" s="82" t="s">
        <v>18</v>
      </c>
      <c r="K26" s="83"/>
      <c r="L26" s="27"/>
      <c r="N26" s="48" t="s">
        <v>1</v>
      </c>
      <c r="O26" s="49"/>
      <c r="Q26" s="50" t="s">
        <v>17</v>
      </c>
      <c r="R26" s="51"/>
    </row>
    <row r="27" spans="3:18" s="3" customFormat="1" ht="36" customHeight="1" thickBot="1" x14ac:dyDescent="0.2">
      <c r="C27" s="2"/>
      <c r="D27" s="21"/>
      <c r="E27" s="22" t="s">
        <v>3</v>
      </c>
      <c r="F27" s="81"/>
      <c r="G27" s="21"/>
      <c r="H27" s="22" t="s">
        <v>4</v>
      </c>
      <c r="I27" s="59"/>
      <c r="J27" s="29" t="str">
        <f>IF(D27="","",D27/G27)</f>
        <v/>
      </c>
      <c r="K27" s="39" t="s">
        <v>3</v>
      </c>
      <c r="M27" s="5" t="str">
        <f>IF(J27="","",IF(J27&lt;320000,J27/2,160000))</f>
        <v/>
      </c>
      <c r="N27" s="5" t="e">
        <f>INT(M27)</f>
        <v>#VALUE!</v>
      </c>
      <c r="O27" s="6" t="s">
        <v>3</v>
      </c>
      <c r="Q27" s="43" t="e">
        <f>IF(N27="","",G27*N27)</f>
        <v>#VALUE!</v>
      </c>
      <c r="R27" s="44" t="s">
        <v>3</v>
      </c>
    </row>
    <row r="28" spans="3:18" ht="13.5" customHeight="1" x14ac:dyDescent="0.15">
      <c r="D28" s="64" t="s">
        <v>6</v>
      </c>
      <c r="E28" s="64"/>
      <c r="G28" s="27"/>
      <c r="H28" s="27"/>
      <c r="L28" s="27"/>
      <c r="N28" s="77" t="s">
        <v>27</v>
      </c>
      <c r="O28" s="78"/>
      <c r="Q28" s="52"/>
      <c r="R28" s="52"/>
    </row>
    <row r="29" spans="3:18" x14ac:dyDescent="0.15">
      <c r="G29" s="27"/>
      <c r="H29" s="27"/>
      <c r="N29" s="79"/>
      <c r="O29" s="79"/>
      <c r="Q29" s="27"/>
      <c r="R29" s="27"/>
    </row>
    <row r="30" spans="3:18" x14ac:dyDescent="0.15">
      <c r="G30" s="27"/>
      <c r="H30" s="27"/>
      <c r="N30" s="27"/>
      <c r="O30" s="27"/>
      <c r="Q30" s="27"/>
      <c r="R30" s="27"/>
    </row>
    <row r="31" spans="3:18" x14ac:dyDescent="0.15">
      <c r="G31" s="27"/>
      <c r="H31" s="27"/>
      <c r="N31" s="27"/>
      <c r="O31" s="27"/>
    </row>
  </sheetData>
  <mergeCells count="44">
    <mergeCell ref="Q28:R28"/>
    <mergeCell ref="Q18:R18"/>
    <mergeCell ref="D21:E21"/>
    <mergeCell ref="G21:H21"/>
    <mergeCell ref="I21:I22"/>
    <mergeCell ref="J21:K21"/>
    <mergeCell ref="N21:O21"/>
    <mergeCell ref="Q21:R21"/>
    <mergeCell ref="D18:E18"/>
    <mergeCell ref="D23:E23"/>
    <mergeCell ref="D28:E28"/>
    <mergeCell ref="F21:F22"/>
    <mergeCell ref="D26:E26"/>
    <mergeCell ref="Q23:R23"/>
    <mergeCell ref="N26:O26"/>
    <mergeCell ref="Q26:R26"/>
    <mergeCell ref="Q13:R13"/>
    <mergeCell ref="D16:E16"/>
    <mergeCell ref="G16:H16"/>
    <mergeCell ref="I16:I17"/>
    <mergeCell ref="J16:K16"/>
    <mergeCell ref="N16:O16"/>
    <mergeCell ref="Q16:R16"/>
    <mergeCell ref="D13:E13"/>
    <mergeCell ref="F16:F17"/>
    <mergeCell ref="N13:O14"/>
    <mergeCell ref="B2:J2"/>
    <mergeCell ref="F11:F12"/>
    <mergeCell ref="O2:S2"/>
    <mergeCell ref="G11:H11"/>
    <mergeCell ref="I11:I12"/>
    <mergeCell ref="J11:K11"/>
    <mergeCell ref="N11:O11"/>
    <mergeCell ref="Q11:R11"/>
    <mergeCell ref="D11:E11"/>
    <mergeCell ref="N18:O19"/>
    <mergeCell ref="N23:O24"/>
    <mergeCell ref="N28:O29"/>
    <mergeCell ref="B3:D4"/>
    <mergeCell ref="E3:G4"/>
    <mergeCell ref="F26:F27"/>
    <mergeCell ref="G26:H26"/>
    <mergeCell ref="I26:I27"/>
    <mergeCell ref="J26:K26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補助金申請額計算表（10名未満）</vt:lpstr>
      <vt:lpstr>補助金申請額計算表（10名以上）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2024-03-22T00:33:08Z</dcterms:created>
  <dcterms:modified xsi:type="dcterms:W3CDTF">2025-02-27T03:50:34Z</dcterms:modified>
</cp:coreProperties>
</file>