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75" tabRatio="682" activeTab="0"/>
  </bookViews>
  <sheets>
    <sheet name="決算額（税抜）（千円）" sheetId="1" r:id="rId1"/>
  </sheets>
  <definedNames>
    <definedName name="_xlnm.Print_Area" localSheetId="0">'決算額（税抜）（千円）'!$A$1:$O$37</definedName>
  </definedNames>
  <calcPr fullCalcOnLoad="1"/>
</workbook>
</file>

<file path=xl/sharedStrings.xml><?xml version="1.0" encoding="utf-8"?>
<sst xmlns="http://schemas.openxmlformats.org/spreadsheetml/2006/main" count="61" uniqueCount="50">
  <si>
    <t>勘定科目</t>
  </si>
  <si>
    <t>入院収益</t>
  </si>
  <si>
    <t>外来収益</t>
  </si>
  <si>
    <t>その他医業収益</t>
  </si>
  <si>
    <t>医業外収益</t>
  </si>
  <si>
    <t>一般会計補助金</t>
  </si>
  <si>
    <t>補助金</t>
  </si>
  <si>
    <t>一般会計負担金</t>
  </si>
  <si>
    <t>特別利益</t>
  </si>
  <si>
    <t>減価償却費</t>
  </si>
  <si>
    <t>資産減耗費</t>
  </si>
  <si>
    <t>研究研修費</t>
  </si>
  <si>
    <t>医業外費用</t>
  </si>
  <si>
    <t>支払利息</t>
  </si>
  <si>
    <t>特別損失</t>
  </si>
  <si>
    <t>（単位：千円、％）</t>
  </si>
  <si>
    <t>本局</t>
  </si>
  <si>
    <t>病院事業収益(A)</t>
  </si>
  <si>
    <t>医業収益(B)</t>
  </si>
  <si>
    <t>病院事業費用(C)</t>
  </si>
  <si>
    <t>医業費用(D)</t>
  </si>
  <si>
    <t>矢吹病院</t>
  </si>
  <si>
    <t>喜多方病院</t>
  </si>
  <si>
    <t>会津総合病院</t>
  </si>
  <si>
    <t>宮下病院</t>
  </si>
  <si>
    <t>南会津病院</t>
  </si>
  <si>
    <t>大野病院</t>
  </si>
  <si>
    <t>給与費</t>
  </si>
  <si>
    <t>材料費</t>
  </si>
  <si>
    <t>経費</t>
  </si>
  <si>
    <t>繰延勘定償却</t>
  </si>
  <si>
    <t>※３</t>
  </si>
  <si>
    <t xml:space="preserve">※１
</t>
  </si>
  <si>
    <t xml:space="preserve">※２
</t>
  </si>
  <si>
    <t xml:space="preserve"> </t>
  </si>
  <si>
    <t>25合計</t>
  </si>
  <si>
    <t>24決算</t>
  </si>
  <si>
    <t>増減（25－24）</t>
  </si>
  <si>
    <t>伸び率（25／24）</t>
  </si>
  <si>
    <t>24決算</t>
  </si>
  <si>
    <t>25医　業　損　益　（Ｂ－Ｄ）</t>
  </si>
  <si>
    <t>24医　業　損　益</t>
  </si>
  <si>
    <t>医業損益比較増減（25－24）</t>
  </si>
  <si>
    <t>25純　　損　　益　（A－C）</t>
  </si>
  <si>
    <t>24純　　損　　益</t>
  </si>
  <si>
    <t>純損益比較増減（25－24）</t>
  </si>
  <si>
    <t>　病院事業収益は、前年度と比べ4,969,375千円(42.3%)の減少となった。喜多方病院、会津総合病院の廃止により医業収益が前年度と比べ4,511,321千円(57.7%)の減少となった。</t>
  </si>
  <si>
    <t>　病院事業費用は、前年度と比べ5,286,578千円(41.6%)の減少となった。喜多方病院、会津総合病院の廃止に伴う人件費、材料費、経費等の減により、医業費用が前年度と比べ5,854,448千円(46.8%)の減少となった。</t>
  </si>
  <si>
    <t>　病院事業収益から病院事業費用を差し引いた純損益は655,834千円の損失となり、損失額は前年度に比べ317,203千円(32.6%)減少している。</t>
  </si>
  <si>
    <t>１　平成25年度　損益計算書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</si>
</sst>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.0;&quot;▲ &quot;#,##0.0"/>
    <numFmt numFmtId="179" formatCode="#,##0.0;[Red]#,##0.0"/>
    <numFmt numFmtId="180" formatCode="\(#,##0\)"/>
    <numFmt numFmtId="181" formatCode="\(#,##0\);\(&quot;▲&quot;#,##0\)"/>
    <numFmt numFmtId="182" formatCode="0.0;&quot;▲ &quot;0.0"/>
    <numFmt numFmtId="183" formatCode="#,##0;&quot;△ &quot;#,##0"/>
    <numFmt numFmtId="184" formatCode="0;&quot;△ &quot;0"/>
    <numFmt numFmtId="185" formatCode="#,##0;[Red]&quot;△ &quot;#,##0"/>
    <numFmt numFmtId="186" formatCode="0;&quot;▲ &quot;0"/>
    <numFmt numFmtId="187" formatCode="#,##0_ ;[Red]\-#,##0\ "/>
    <numFmt numFmtId="188" formatCode="#,##0_ "/>
    <numFmt numFmtId="189" formatCode="#,"/>
    <numFmt numFmtId="190" formatCode="#,##0_);[Red]\(#,##0\)"/>
    <numFmt numFmtId="191" formatCode="#,###"/>
    <numFmt numFmtId="192" formatCode="#,##0.0_);[Red]\(#,##0.0\)"/>
    <numFmt numFmtId="193" formatCode="\(#,##0\-\1\)"/>
    <numFmt numFmtId="194" formatCode="\(#,##0\1\)"/>
    <numFmt numFmtId="195" formatCode="&quot;(&quot;#,##0.0&quot;)&quot;"/>
    <numFmt numFmtId="196" formatCode="&quot;(&quot;#,##0&quot;)&quot;"/>
    <numFmt numFmtId="197" formatCode="\(\C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shrinkToFit="1"/>
    </xf>
    <xf numFmtId="179" fontId="3" fillId="0" borderId="0" xfId="0" applyNumberFormat="1" applyFont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 shrinkToFit="1"/>
    </xf>
    <xf numFmtId="176" fontId="3" fillId="33" borderId="0" xfId="0" applyNumberFormat="1" applyFont="1" applyFill="1" applyBorder="1" applyAlignment="1">
      <alignment horizontal="left" vertical="center" shrinkToFit="1"/>
    </xf>
    <xf numFmtId="176" fontId="3" fillId="33" borderId="0" xfId="0" applyNumberFormat="1" applyFont="1" applyFill="1" applyBorder="1" applyAlignment="1">
      <alignment horizontal="distributed" vertical="center" shrinkToFit="1"/>
    </xf>
    <xf numFmtId="176" fontId="3" fillId="33" borderId="0" xfId="0" applyNumberFormat="1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7" fontId="3" fillId="33" borderId="11" xfId="0" applyNumberFormat="1" applyFont="1" applyFill="1" applyBorder="1" applyAlignment="1">
      <alignment vertical="center" shrinkToFit="1"/>
    </xf>
    <xf numFmtId="182" fontId="3" fillId="33" borderId="11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vertical="center" shrinkToFit="1"/>
    </xf>
    <xf numFmtId="182" fontId="3" fillId="33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7" fontId="3" fillId="33" borderId="13" xfId="0" applyNumberFormat="1" applyFont="1" applyFill="1" applyBorder="1" applyAlignment="1">
      <alignment vertical="center" shrinkToFit="1"/>
    </xf>
    <xf numFmtId="182" fontId="3" fillId="33" borderId="13" xfId="0" applyNumberFormat="1" applyFont="1" applyFill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82" fontId="3" fillId="0" borderId="0" xfId="0" applyNumberFormat="1" applyFont="1" applyAlignment="1">
      <alignment vertical="center" shrinkToFit="1"/>
    </xf>
    <xf numFmtId="176" fontId="3" fillId="33" borderId="14" xfId="0" applyNumberFormat="1" applyFont="1" applyFill="1" applyBorder="1" applyAlignment="1">
      <alignment vertical="center" shrinkToFit="1"/>
    </xf>
    <xf numFmtId="177" fontId="3" fillId="33" borderId="14" xfId="0" applyNumberFormat="1" applyFont="1" applyFill="1" applyBorder="1" applyAlignment="1">
      <alignment vertical="center" shrinkToFit="1"/>
    </xf>
    <xf numFmtId="182" fontId="3" fillId="33" borderId="14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182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shrinkToFit="1"/>
    </xf>
    <xf numFmtId="177" fontId="3" fillId="33" borderId="0" xfId="0" applyNumberFormat="1" applyFont="1" applyFill="1" applyAlignment="1">
      <alignment shrinkToFit="1"/>
    </xf>
    <xf numFmtId="176" fontId="3" fillId="33" borderId="15" xfId="0" applyNumberFormat="1" applyFont="1" applyFill="1" applyBorder="1" applyAlignment="1">
      <alignment horizontal="left" vertical="center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182" fontId="3" fillId="33" borderId="12" xfId="0" applyNumberFormat="1" applyFont="1" applyFill="1" applyBorder="1" applyAlignment="1">
      <alignment horizontal="right" vertical="center" shrinkToFit="1"/>
    </xf>
    <xf numFmtId="176" fontId="3" fillId="33" borderId="13" xfId="0" applyNumberFormat="1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176" fontId="3" fillId="33" borderId="17" xfId="0" applyNumberFormat="1" applyFont="1" applyFill="1" applyBorder="1" applyAlignment="1">
      <alignment horizontal="distributed" vertical="center" shrinkToFit="1"/>
    </xf>
    <xf numFmtId="176" fontId="3" fillId="33" borderId="18" xfId="0" applyNumberFormat="1" applyFont="1" applyFill="1" applyBorder="1" applyAlignment="1">
      <alignment horizontal="distributed" vertical="center" shrinkToFit="1"/>
    </xf>
    <xf numFmtId="176" fontId="3" fillId="33" borderId="19" xfId="0" applyNumberFormat="1" applyFont="1" applyFill="1" applyBorder="1" applyAlignment="1">
      <alignment horizontal="distributed" vertical="center" shrinkToFit="1"/>
    </xf>
    <xf numFmtId="176" fontId="3" fillId="33" borderId="20" xfId="0" applyNumberFormat="1" applyFont="1" applyFill="1" applyBorder="1" applyAlignment="1">
      <alignment horizontal="distributed" vertical="center" shrinkToFit="1"/>
    </xf>
    <xf numFmtId="177" fontId="3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3" fillId="33" borderId="22" xfId="0" applyNumberFormat="1" applyFont="1" applyFill="1" applyBorder="1" applyAlignment="1">
      <alignment horizontal="left" vertical="center" shrinkToFit="1"/>
    </xf>
    <xf numFmtId="176" fontId="3" fillId="33" borderId="23" xfId="0" applyNumberFormat="1" applyFont="1" applyFill="1" applyBorder="1" applyAlignment="1">
      <alignment horizontal="left" vertical="center" shrinkToFit="1"/>
    </xf>
    <xf numFmtId="176" fontId="3" fillId="33" borderId="24" xfId="0" applyNumberFormat="1" applyFont="1" applyFill="1" applyBorder="1" applyAlignment="1">
      <alignment horizontal="left" vertical="center" shrinkToFit="1"/>
    </xf>
    <xf numFmtId="176" fontId="3" fillId="33" borderId="15" xfId="0" applyNumberFormat="1" applyFont="1" applyFill="1" applyBorder="1" applyAlignment="1">
      <alignment horizontal="left" vertical="center" shrinkToFit="1"/>
    </xf>
    <xf numFmtId="176" fontId="3" fillId="33" borderId="25" xfId="0" applyNumberFormat="1" applyFont="1" applyFill="1" applyBorder="1" applyAlignment="1">
      <alignment horizontal="left" vertical="center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176" fontId="3" fillId="33" borderId="26" xfId="0" applyNumberFormat="1" applyFont="1" applyFill="1" applyBorder="1" applyAlignment="1">
      <alignment horizontal="center" vertical="center" shrinkToFit="1"/>
    </xf>
    <xf numFmtId="176" fontId="3" fillId="33" borderId="27" xfId="0" applyNumberFormat="1" applyFont="1" applyFill="1" applyBorder="1" applyAlignment="1">
      <alignment horizontal="center" vertical="center" shrinkToFit="1"/>
    </xf>
    <xf numFmtId="176" fontId="3" fillId="33" borderId="28" xfId="0" applyNumberFormat="1" applyFont="1" applyFill="1" applyBorder="1" applyAlignment="1">
      <alignment horizontal="center" vertical="center" shrinkToFit="1"/>
    </xf>
    <xf numFmtId="176" fontId="3" fillId="33" borderId="29" xfId="0" applyNumberFormat="1" applyFont="1" applyFill="1" applyBorder="1" applyAlignment="1">
      <alignment horizontal="distributed" vertical="center" shrinkToFit="1"/>
    </xf>
    <xf numFmtId="176" fontId="3" fillId="33" borderId="16" xfId="0" applyNumberFormat="1" applyFont="1" applyFill="1" applyBorder="1" applyAlignment="1">
      <alignment horizontal="distributed" vertical="center" shrinkToFit="1"/>
    </xf>
    <xf numFmtId="176" fontId="3" fillId="33" borderId="30" xfId="0" applyNumberFormat="1" applyFont="1" applyFill="1" applyBorder="1" applyAlignment="1">
      <alignment horizontal="distributed" vertical="center" shrinkToFit="1"/>
    </xf>
    <xf numFmtId="0" fontId="3" fillId="33" borderId="29" xfId="0" applyNumberFormat="1" applyFont="1" applyFill="1" applyBorder="1" applyAlignment="1">
      <alignment horizontal="distributed" vertical="center" shrinkToFit="1"/>
    </xf>
    <xf numFmtId="0" fontId="3" fillId="33" borderId="16" xfId="0" applyNumberFormat="1" applyFont="1" applyFill="1" applyBorder="1" applyAlignment="1">
      <alignment horizontal="distributed" vertical="center" shrinkToFit="1"/>
    </xf>
    <xf numFmtId="0" fontId="3" fillId="33" borderId="30" xfId="0" applyNumberFormat="1" applyFont="1" applyFill="1" applyBorder="1" applyAlignment="1">
      <alignment horizontal="distributed" vertical="center" shrinkToFit="1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3" fillId="33" borderId="12" xfId="0" applyNumberFormat="1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vertical="center" shrinkToFit="1"/>
    </xf>
    <xf numFmtId="176" fontId="3" fillId="33" borderId="31" xfId="0" applyNumberFormat="1" applyFont="1" applyFill="1" applyBorder="1" applyAlignment="1">
      <alignment horizontal="distributed" vertical="center" shrinkToFit="1"/>
    </xf>
    <xf numFmtId="176" fontId="3" fillId="33" borderId="32" xfId="0" applyNumberFormat="1" applyFont="1" applyFill="1" applyBorder="1" applyAlignment="1">
      <alignment horizontal="distributed" vertical="center" shrinkToFit="1"/>
    </xf>
    <xf numFmtId="176" fontId="3" fillId="33" borderId="11" xfId="0" applyNumberFormat="1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176" fontId="3" fillId="34" borderId="0" xfId="0" applyNumberFormat="1" applyFont="1" applyFill="1" applyAlignment="1">
      <alignment horizontal="left" vertical="center" wrapText="1"/>
    </xf>
    <xf numFmtId="176" fontId="3" fillId="33" borderId="33" xfId="0" applyNumberFormat="1" applyFont="1" applyFill="1" applyBorder="1" applyAlignment="1">
      <alignment horizontal="distributed" vertical="center" shrinkToFit="1"/>
    </xf>
    <xf numFmtId="176" fontId="3" fillId="33" borderId="34" xfId="0" applyNumberFormat="1" applyFont="1" applyFill="1" applyBorder="1" applyAlignment="1">
      <alignment horizontal="distributed" vertical="center" shrinkToFit="1"/>
    </xf>
    <xf numFmtId="176" fontId="3" fillId="33" borderId="35" xfId="0" applyNumberFormat="1" applyFont="1" applyFill="1" applyBorder="1" applyAlignment="1">
      <alignment horizontal="distributed" vertical="center" shrinkToFit="1"/>
    </xf>
    <xf numFmtId="176" fontId="3" fillId="33" borderId="36" xfId="0" applyNumberFormat="1" applyFont="1" applyFill="1" applyBorder="1" applyAlignment="1">
      <alignment horizontal="distributed" vertical="center" shrinkToFit="1"/>
    </xf>
    <xf numFmtId="176" fontId="3" fillId="34" borderId="0" xfId="0" applyNumberFormat="1" applyFont="1" applyFill="1" applyAlignment="1">
      <alignment horizontal="left" vertical="top" wrapText="1"/>
    </xf>
    <xf numFmtId="176" fontId="3" fillId="34" borderId="37" xfId="0" applyNumberFormat="1" applyFont="1" applyFill="1" applyBorder="1" applyAlignment="1">
      <alignment horizontal="center" vertical="center" wrapText="1"/>
    </xf>
    <xf numFmtId="176" fontId="3" fillId="34" borderId="37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Border="1" applyAlignment="1">
      <alignment horizontal="center" vertical="center" wrapText="1"/>
    </xf>
    <xf numFmtId="176" fontId="3" fillId="34" borderId="0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Normal="75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00390625" defaultRowHeight="24.75" customHeight="1"/>
  <cols>
    <col min="1" max="1" width="2.625" style="1" customWidth="1"/>
    <col min="2" max="2" width="2.375" style="1" customWidth="1"/>
    <col min="3" max="3" width="2.25390625" style="1" customWidth="1"/>
    <col min="4" max="4" width="18.375" style="1" customWidth="1"/>
    <col min="5" max="8" width="12.875" style="1" customWidth="1"/>
    <col min="9" max="11" width="13.125" style="1" customWidth="1"/>
    <col min="12" max="12" width="13.875" style="1" customWidth="1"/>
    <col min="13" max="13" width="12.875" style="1" customWidth="1"/>
    <col min="14" max="14" width="12.875" style="2" customWidth="1"/>
    <col min="15" max="15" width="12.625" style="3" customWidth="1"/>
    <col min="16" max="17" width="9.00390625" style="1" customWidth="1"/>
    <col min="18" max="18" width="22.75390625" style="1" customWidth="1"/>
    <col min="19" max="19" width="9.125" style="1" bestFit="1" customWidth="1"/>
    <col min="20" max="16384" width="9.00390625" style="1" customWidth="1"/>
  </cols>
  <sheetData>
    <row r="1" spans="1:15" ht="24.75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8" ht="24.75" customHeight="1" thickBot="1">
      <c r="A2" s="4"/>
      <c r="B2" s="4"/>
      <c r="C2" s="4"/>
      <c r="D2" s="4"/>
      <c r="N2" s="40" t="s">
        <v>15</v>
      </c>
      <c r="O2" s="41"/>
      <c r="R2" s="5"/>
    </row>
    <row r="3" spans="1:17" ht="31.5" customHeight="1" thickBot="1">
      <c r="A3" s="48" t="s">
        <v>0</v>
      </c>
      <c r="B3" s="49"/>
      <c r="C3" s="49"/>
      <c r="D3" s="50"/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16</v>
      </c>
      <c r="L3" s="10" t="s">
        <v>35</v>
      </c>
      <c r="M3" s="10" t="s">
        <v>36</v>
      </c>
      <c r="N3" s="11" t="s">
        <v>37</v>
      </c>
      <c r="O3" s="6" t="s">
        <v>38</v>
      </c>
      <c r="Q3" s="5"/>
    </row>
    <row r="4" spans="1:17" ht="24.75" customHeight="1">
      <c r="A4" s="51" t="s">
        <v>17</v>
      </c>
      <c r="B4" s="52"/>
      <c r="C4" s="52"/>
      <c r="D4" s="53"/>
      <c r="E4" s="12">
        <f>E5+E9+E13</f>
        <v>1739116</v>
      </c>
      <c r="F4" s="12">
        <f>F5+F9+F5</f>
        <v>0</v>
      </c>
      <c r="G4" s="12">
        <f aca="true" t="shared" si="0" ref="G4:L4">G5+G9+G13</f>
        <v>568823</v>
      </c>
      <c r="H4" s="12">
        <f t="shared" si="0"/>
        <v>641671</v>
      </c>
      <c r="I4" s="12">
        <f t="shared" si="0"/>
        <v>2180429</v>
      </c>
      <c r="J4" s="12">
        <f t="shared" si="0"/>
        <v>598295</v>
      </c>
      <c r="K4" s="12">
        <f t="shared" si="0"/>
        <v>1051254</v>
      </c>
      <c r="L4" s="12">
        <f t="shared" si="0"/>
        <v>6779588</v>
      </c>
      <c r="M4" s="12">
        <v>11748963</v>
      </c>
      <c r="N4" s="13">
        <f>L4-M4</f>
        <v>-4969375</v>
      </c>
      <c r="O4" s="14">
        <f>N4/M4*100</f>
        <v>-42.296286063714724</v>
      </c>
      <c r="Q4" s="5"/>
    </row>
    <row r="5" spans="1:17" ht="24.75" customHeight="1">
      <c r="A5" s="42"/>
      <c r="B5" s="36" t="s">
        <v>18</v>
      </c>
      <c r="C5" s="36"/>
      <c r="D5" s="37"/>
      <c r="E5" s="15">
        <f>SUM(E6:E8)</f>
        <v>1037662</v>
      </c>
      <c r="F5" s="15">
        <f>SUM(F6:F8)</f>
        <v>0</v>
      </c>
      <c r="G5" s="15">
        <f aca="true" t="shared" si="1" ref="G5:L5">SUM(G6:G8)</f>
        <v>308019</v>
      </c>
      <c r="H5" s="15">
        <f t="shared" si="1"/>
        <v>310109</v>
      </c>
      <c r="I5" s="15">
        <f t="shared" si="1"/>
        <v>1597472</v>
      </c>
      <c r="J5" s="15">
        <f t="shared" si="1"/>
        <v>59516</v>
      </c>
      <c r="K5" s="15">
        <f t="shared" si="1"/>
        <v>2</v>
      </c>
      <c r="L5" s="15">
        <f t="shared" si="1"/>
        <v>3312780</v>
      </c>
      <c r="M5" s="15">
        <v>7824101</v>
      </c>
      <c r="N5" s="16">
        <f aca="true" t="shared" si="2" ref="N5:N13">L5-M5</f>
        <v>-4511321</v>
      </c>
      <c r="O5" s="17">
        <f aca="true" t="shared" si="3" ref="O5:O13">N5/M5*100</f>
        <v>-57.65928890744125</v>
      </c>
      <c r="Q5" s="5"/>
    </row>
    <row r="6" spans="1:17" ht="24.75" customHeight="1">
      <c r="A6" s="43"/>
      <c r="B6" s="45"/>
      <c r="C6" s="36" t="s">
        <v>1</v>
      </c>
      <c r="D6" s="37"/>
      <c r="E6" s="15">
        <v>686590</v>
      </c>
      <c r="F6" s="15">
        <v>0</v>
      </c>
      <c r="G6" s="15">
        <v>200964</v>
      </c>
      <c r="H6" s="15">
        <v>116127</v>
      </c>
      <c r="I6" s="15">
        <v>827467</v>
      </c>
      <c r="J6" s="15">
        <v>0</v>
      </c>
      <c r="K6" s="15">
        <v>0</v>
      </c>
      <c r="L6" s="15">
        <f aca="true" t="shared" si="4" ref="L6:L13">SUM(E6:K6)</f>
        <v>1831148</v>
      </c>
      <c r="M6" s="15">
        <v>4226410</v>
      </c>
      <c r="N6" s="16">
        <f t="shared" si="2"/>
        <v>-2395262</v>
      </c>
      <c r="O6" s="17">
        <f t="shared" si="3"/>
        <v>-56.67367813345132</v>
      </c>
      <c r="Q6" s="5"/>
    </row>
    <row r="7" spans="1:17" ht="24.75" customHeight="1">
      <c r="A7" s="43"/>
      <c r="B7" s="46"/>
      <c r="C7" s="36" t="s">
        <v>2</v>
      </c>
      <c r="D7" s="37"/>
      <c r="E7" s="15">
        <v>172881</v>
      </c>
      <c r="F7" s="15">
        <v>0</v>
      </c>
      <c r="G7" s="15">
        <v>98853</v>
      </c>
      <c r="H7" s="15">
        <v>106660</v>
      </c>
      <c r="I7" s="15">
        <v>632804</v>
      </c>
      <c r="J7" s="15">
        <v>0</v>
      </c>
      <c r="K7" s="15">
        <v>0</v>
      </c>
      <c r="L7" s="15">
        <f t="shared" si="4"/>
        <v>1011198</v>
      </c>
      <c r="M7" s="15">
        <v>2088997</v>
      </c>
      <c r="N7" s="16">
        <f t="shared" si="2"/>
        <v>-1077799</v>
      </c>
      <c r="O7" s="17">
        <f t="shared" si="3"/>
        <v>-51.59409036968459</v>
      </c>
      <c r="Q7" s="5"/>
    </row>
    <row r="8" spans="1:17" ht="24.75" customHeight="1">
      <c r="A8" s="43"/>
      <c r="B8" s="47"/>
      <c r="C8" s="36" t="s">
        <v>3</v>
      </c>
      <c r="D8" s="37"/>
      <c r="E8" s="15">
        <v>178191</v>
      </c>
      <c r="F8" s="15">
        <v>0</v>
      </c>
      <c r="G8" s="15">
        <v>8202</v>
      </c>
      <c r="H8" s="15">
        <v>87322</v>
      </c>
      <c r="I8" s="15">
        <v>137201</v>
      </c>
      <c r="J8" s="15">
        <v>59516</v>
      </c>
      <c r="K8" s="15">
        <v>2</v>
      </c>
      <c r="L8" s="15">
        <f t="shared" si="4"/>
        <v>470434</v>
      </c>
      <c r="M8" s="15">
        <v>1508694</v>
      </c>
      <c r="N8" s="16">
        <f t="shared" si="2"/>
        <v>-1038260</v>
      </c>
      <c r="O8" s="17">
        <f t="shared" si="3"/>
        <v>-68.8184615303037</v>
      </c>
      <c r="Q8" s="5"/>
    </row>
    <row r="9" spans="1:17" ht="24.75" customHeight="1">
      <c r="A9" s="43"/>
      <c r="B9" s="36" t="s">
        <v>4</v>
      </c>
      <c r="C9" s="36"/>
      <c r="D9" s="37"/>
      <c r="E9" s="15">
        <v>699539</v>
      </c>
      <c r="F9" s="15">
        <v>0</v>
      </c>
      <c r="G9" s="15">
        <v>259134</v>
      </c>
      <c r="H9" s="15">
        <v>328730</v>
      </c>
      <c r="I9" s="15">
        <v>581477</v>
      </c>
      <c r="J9" s="15">
        <v>538162</v>
      </c>
      <c r="K9" s="15">
        <v>876057</v>
      </c>
      <c r="L9" s="15">
        <f t="shared" si="4"/>
        <v>3283099</v>
      </c>
      <c r="M9" s="15">
        <v>3895781</v>
      </c>
      <c r="N9" s="16">
        <f t="shared" si="2"/>
        <v>-612682</v>
      </c>
      <c r="O9" s="17">
        <f t="shared" si="3"/>
        <v>-15.72680805209533</v>
      </c>
      <c r="Q9" s="5"/>
    </row>
    <row r="10" spans="1:17" ht="24.75" customHeight="1">
      <c r="A10" s="43"/>
      <c r="B10" s="45"/>
      <c r="C10" s="36" t="s">
        <v>5</v>
      </c>
      <c r="D10" s="37"/>
      <c r="E10" s="15">
        <v>79119</v>
      </c>
      <c r="F10" s="15">
        <v>0</v>
      </c>
      <c r="G10" s="15">
        <v>94479</v>
      </c>
      <c r="H10" s="15">
        <v>24084</v>
      </c>
      <c r="I10" s="15">
        <v>71223</v>
      </c>
      <c r="J10" s="15">
        <v>46433</v>
      </c>
      <c r="K10" s="15">
        <v>440833</v>
      </c>
      <c r="L10" s="15">
        <f t="shared" si="4"/>
        <v>756171</v>
      </c>
      <c r="M10" s="15">
        <v>1653776</v>
      </c>
      <c r="N10" s="16">
        <f t="shared" si="2"/>
        <v>-897605</v>
      </c>
      <c r="O10" s="17">
        <f t="shared" si="3"/>
        <v>-54.27609301380598</v>
      </c>
      <c r="Q10" s="5"/>
    </row>
    <row r="11" spans="1:17" ht="24.75" customHeight="1">
      <c r="A11" s="43"/>
      <c r="B11" s="46"/>
      <c r="C11" s="36" t="s">
        <v>6</v>
      </c>
      <c r="D11" s="37"/>
      <c r="E11" s="15">
        <v>670</v>
      </c>
      <c r="F11" s="15">
        <v>0</v>
      </c>
      <c r="G11" s="15">
        <v>200</v>
      </c>
      <c r="H11" s="15">
        <v>279</v>
      </c>
      <c r="I11" s="15">
        <v>0</v>
      </c>
      <c r="J11" s="15">
        <v>0</v>
      </c>
      <c r="K11" s="15">
        <v>28994</v>
      </c>
      <c r="L11" s="15">
        <f t="shared" si="4"/>
        <v>30143</v>
      </c>
      <c r="M11" s="15">
        <v>21496</v>
      </c>
      <c r="N11" s="16">
        <f t="shared" si="2"/>
        <v>8647</v>
      </c>
      <c r="O11" s="17">
        <f t="shared" si="3"/>
        <v>40.22608857461854</v>
      </c>
      <c r="Q11" s="5"/>
    </row>
    <row r="12" spans="1:17" ht="24.75" customHeight="1">
      <c r="A12" s="43"/>
      <c r="B12" s="47"/>
      <c r="C12" s="36" t="s">
        <v>7</v>
      </c>
      <c r="D12" s="37"/>
      <c r="E12" s="15">
        <v>617850</v>
      </c>
      <c r="F12" s="15">
        <v>0</v>
      </c>
      <c r="G12" s="15">
        <v>163830</v>
      </c>
      <c r="H12" s="15">
        <v>303637</v>
      </c>
      <c r="I12" s="15">
        <v>504218</v>
      </c>
      <c r="J12" s="15">
        <v>74795</v>
      </c>
      <c r="K12" s="15">
        <v>399610</v>
      </c>
      <c r="L12" s="15">
        <f t="shared" si="4"/>
        <v>2063940</v>
      </c>
      <c r="M12" s="15">
        <v>1731621</v>
      </c>
      <c r="N12" s="16">
        <f t="shared" si="2"/>
        <v>332319</v>
      </c>
      <c r="O12" s="17">
        <f t="shared" si="3"/>
        <v>19.191208699825193</v>
      </c>
      <c r="Q12" s="5"/>
    </row>
    <row r="13" spans="1:17" ht="24.75" customHeight="1" thickBot="1">
      <c r="A13" s="44"/>
      <c r="B13" s="38" t="s">
        <v>8</v>
      </c>
      <c r="C13" s="38"/>
      <c r="D13" s="39"/>
      <c r="E13" s="18">
        <v>1915</v>
      </c>
      <c r="F13" s="18">
        <v>0</v>
      </c>
      <c r="G13" s="18">
        <v>1670</v>
      </c>
      <c r="H13" s="18">
        <v>2832</v>
      </c>
      <c r="I13" s="18">
        <v>1480</v>
      </c>
      <c r="J13" s="18">
        <v>617</v>
      </c>
      <c r="K13" s="18">
        <v>175195</v>
      </c>
      <c r="L13" s="18">
        <f t="shared" si="4"/>
        <v>183709</v>
      </c>
      <c r="M13" s="18">
        <v>29081</v>
      </c>
      <c r="N13" s="19">
        <f t="shared" si="2"/>
        <v>154628</v>
      </c>
      <c r="O13" s="20">
        <f t="shared" si="3"/>
        <v>531.7148653760187</v>
      </c>
      <c r="Q13" s="5"/>
    </row>
    <row r="14" spans="1:17" ht="24.7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1"/>
      <c r="O14" s="22"/>
      <c r="Q14" s="5"/>
    </row>
    <row r="15" spans="1:17" ht="31.5" customHeight="1" thickBot="1">
      <c r="A15" s="48" t="s">
        <v>0</v>
      </c>
      <c r="B15" s="49"/>
      <c r="C15" s="49"/>
      <c r="D15" s="50"/>
      <c r="E15" s="10" t="s">
        <v>21</v>
      </c>
      <c r="F15" s="10" t="s">
        <v>22</v>
      </c>
      <c r="G15" s="10" t="s">
        <v>23</v>
      </c>
      <c r="H15" s="10" t="s">
        <v>24</v>
      </c>
      <c r="I15" s="10" t="s">
        <v>25</v>
      </c>
      <c r="J15" s="10" t="s">
        <v>26</v>
      </c>
      <c r="K15" s="10" t="s">
        <v>16</v>
      </c>
      <c r="L15" s="10" t="s">
        <v>35</v>
      </c>
      <c r="M15" s="10" t="s">
        <v>39</v>
      </c>
      <c r="N15" s="11" t="s">
        <v>37</v>
      </c>
      <c r="O15" s="6" t="s">
        <v>38</v>
      </c>
      <c r="Q15" s="5"/>
    </row>
    <row r="16" spans="1:17" ht="24.75" customHeight="1">
      <c r="A16" s="54" t="s">
        <v>19</v>
      </c>
      <c r="B16" s="55"/>
      <c r="C16" s="55"/>
      <c r="D16" s="56"/>
      <c r="E16" s="12">
        <f>E17+E24+E27</f>
        <v>1739210</v>
      </c>
      <c r="F16" s="12">
        <f aca="true" t="shared" si="5" ref="F16:L16">F17+F24+F27</f>
        <v>0</v>
      </c>
      <c r="G16" s="12">
        <f t="shared" si="5"/>
        <v>818684</v>
      </c>
      <c r="H16" s="12">
        <f>H17+H24+H27</f>
        <v>642275</v>
      </c>
      <c r="I16" s="12">
        <f t="shared" si="5"/>
        <v>2182646</v>
      </c>
      <c r="J16" s="12">
        <f t="shared" si="5"/>
        <v>863781</v>
      </c>
      <c r="K16" s="12">
        <f t="shared" si="5"/>
        <v>1188826</v>
      </c>
      <c r="L16" s="12">
        <f t="shared" si="5"/>
        <v>7435422</v>
      </c>
      <c r="M16" s="12">
        <v>12722000</v>
      </c>
      <c r="N16" s="13">
        <f aca="true" t="shared" si="6" ref="N16:N27">L16-M16</f>
        <v>-5286578</v>
      </c>
      <c r="O16" s="14">
        <f aca="true" t="shared" si="7" ref="O16:O27">N16/M16*100</f>
        <v>-41.554614054393966</v>
      </c>
      <c r="Q16" s="5"/>
    </row>
    <row r="17" spans="1:17" ht="24.75" customHeight="1">
      <c r="A17" s="42"/>
      <c r="B17" s="36" t="s">
        <v>20</v>
      </c>
      <c r="C17" s="36"/>
      <c r="D17" s="37"/>
      <c r="E17" s="15">
        <f>SUM(E18:E23)</f>
        <v>1731264</v>
      </c>
      <c r="F17" s="15">
        <f aca="true" t="shared" si="8" ref="F17:L17">SUM(F18:F23)</f>
        <v>0</v>
      </c>
      <c r="G17" s="15">
        <f t="shared" si="8"/>
        <v>788800</v>
      </c>
      <c r="H17" s="15">
        <f t="shared" si="8"/>
        <v>636988</v>
      </c>
      <c r="I17" s="15">
        <f t="shared" si="8"/>
        <v>2041082</v>
      </c>
      <c r="J17" s="15">
        <f t="shared" si="8"/>
        <v>859293</v>
      </c>
      <c r="K17" s="15">
        <f t="shared" si="8"/>
        <v>591720</v>
      </c>
      <c r="L17" s="15">
        <f t="shared" si="8"/>
        <v>6649147</v>
      </c>
      <c r="M17" s="15">
        <v>12503595</v>
      </c>
      <c r="N17" s="16">
        <f t="shared" si="6"/>
        <v>-5854448</v>
      </c>
      <c r="O17" s="17">
        <f t="shared" si="7"/>
        <v>-46.822117958875026</v>
      </c>
      <c r="Q17" s="5"/>
    </row>
    <row r="18" spans="1:17" ht="24.75" customHeight="1">
      <c r="A18" s="43"/>
      <c r="B18" s="46"/>
      <c r="C18" s="60" t="s">
        <v>27</v>
      </c>
      <c r="D18" s="61"/>
      <c r="E18" s="15">
        <v>1315562</v>
      </c>
      <c r="F18" s="15">
        <v>0</v>
      </c>
      <c r="G18" s="15">
        <v>292369</v>
      </c>
      <c r="H18" s="15">
        <v>424840</v>
      </c>
      <c r="I18" s="15">
        <v>1148301</v>
      </c>
      <c r="J18" s="15">
        <v>590248</v>
      </c>
      <c r="K18" s="15">
        <v>208025</v>
      </c>
      <c r="L18" s="15">
        <f aca="true" t="shared" si="9" ref="L18:L27">SUM(E18:K18)</f>
        <v>3979345</v>
      </c>
      <c r="M18" s="15">
        <v>7508222</v>
      </c>
      <c r="N18" s="16">
        <f t="shared" si="6"/>
        <v>-3528877</v>
      </c>
      <c r="O18" s="17">
        <f t="shared" si="7"/>
        <v>-47.00016861515282</v>
      </c>
      <c r="Q18" s="5"/>
    </row>
    <row r="19" spans="1:17" ht="24.75" customHeight="1">
      <c r="A19" s="43"/>
      <c r="B19" s="46"/>
      <c r="C19" s="60" t="s">
        <v>28</v>
      </c>
      <c r="D19" s="61"/>
      <c r="E19" s="15">
        <v>174381</v>
      </c>
      <c r="F19" s="15">
        <v>0</v>
      </c>
      <c r="G19" s="15">
        <v>220261</v>
      </c>
      <c r="H19" s="15">
        <v>36254</v>
      </c>
      <c r="I19" s="15">
        <v>313545</v>
      </c>
      <c r="J19" s="15">
        <v>0</v>
      </c>
      <c r="K19" s="15">
        <v>0</v>
      </c>
      <c r="L19" s="15">
        <f t="shared" si="9"/>
        <v>744441</v>
      </c>
      <c r="M19" s="15">
        <v>1857892</v>
      </c>
      <c r="N19" s="16">
        <f t="shared" si="6"/>
        <v>-1113451</v>
      </c>
      <c r="O19" s="17">
        <f t="shared" si="7"/>
        <v>-59.930878651719254</v>
      </c>
      <c r="Q19" s="5"/>
    </row>
    <row r="20" spans="1:17" ht="24.75" customHeight="1">
      <c r="A20" s="43"/>
      <c r="B20" s="46"/>
      <c r="C20" s="60" t="s">
        <v>29</v>
      </c>
      <c r="D20" s="61"/>
      <c r="E20" s="15">
        <v>144514</v>
      </c>
      <c r="F20" s="15">
        <v>0</v>
      </c>
      <c r="G20" s="15">
        <v>272437</v>
      </c>
      <c r="H20" s="15">
        <v>115936</v>
      </c>
      <c r="I20" s="15">
        <v>362463</v>
      </c>
      <c r="J20" s="15">
        <v>3178</v>
      </c>
      <c r="K20" s="15">
        <v>243964</v>
      </c>
      <c r="L20" s="15">
        <f t="shared" si="9"/>
        <v>1142492</v>
      </c>
      <c r="M20" s="15">
        <v>1995751</v>
      </c>
      <c r="N20" s="16">
        <f t="shared" si="6"/>
        <v>-853259</v>
      </c>
      <c r="O20" s="17">
        <f t="shared" si="7"/>
        <v>-42.75378040647355</v>
      </c>
      <c r="Q20" s="5"/>
    </row>
    <row r="21" spans="1:17" ht="24.75" customHeight="1">
      <c r="A21" s="43"/>
      <c r="B21" s="46"/>
      <c r="C21" s="60" t="s">
        <v>9</v>
      </c>
      <c r="D21" s="61"/>
      <c r="E21" s="15">
        <v>75684</v>
      </c>
      <c r="F21" s="15">
        <v>0</v>
      </c>
      <c r="G21" s="15">
        <v>0</v>
      </c>
      <c r="H21" s="15">
        <v>42150</v>
      </c>
      <c r="I21" s="15">
        <v>185018</v>
      </c>
      <c r="J21" s="15">
        <v>265198</v>
      </c>
      <c r="K21" s="15">
        <v>99685</v>
      </c>
      <c r="L21" s="15">
        <f t="shared" si="9"/>
        <v>667735</v>
      </c>
      <c r="M21" s="15">
        <v>993468</v>
      </c>
      <c r="N21" s="16">
        <f t="shared" si="6"/>
        <v>-325733</v>
      </c>
      <c r="O21" s="17">
        <f t="shared" si="7"/>
        <v>-32.78746773927293</v>
      </c>
      <c r="Q21" s="5"/>
    </row>
    <row r="22" spans="1:17" ht="24.75" customHeight="1">
      <c r="A22" s="43"/>
      <c r="B22" s="46"/>
      <c r="C22" s="60" t="s">
        <v>10</v>
      </c>
      <c r="D22" s="61"/>
      <c r="E22" s="15">
        <v>1229</v>
      </c>
      <c r="F22" s="15">
        <v>0</v>
      </c>
      <c r="G22" s="15">
        <v>1931</v>
      </c>
      <c r="H22" s="15">
        <v>4989</v>
      </c>
      <c r="I22" s="15">
        <v>5888</v>
      </c>
      <c r="J22" s="15">
        <v>305</v>
      </c>
      <c r="K22" s="15">
        <v>37268</v>
      </c>
      <c r="L22" s="15">
        <f t="shared" si="9"/>
        <v>51610</v>
      </c>
      <c r="M22" s="15">
        <v>21599</v>
      </c>
      <c r="N22" s="16">
        <f t="shared" si="6"/>
        <v>30011</v>
      </c>
      <c r="O22" s="17">
        <f t="shared" si="7"/>
        <v>138.94624751145886</v>
      </c>
      <c r="Q22" s="5"/>
    </row>
    <row r="23" spans="1:17" ht="24.75" customHeight="1">
      <c r="A23" s="43"/>
      <c r="B23" s="47"/>
      <c r="C23" s="60" t="s">
        <v>11</v>
      </c>
      <c r="D23" s="61"/>
      <c r="E23" s="23">
        <v>19894</v>
      </c>
      <c r="F23" s="23">
        <v>0</v>
      </c>
      <c r="G23" s="23">
        <v>1802</v>
      </c>
      <c r="H23" s="23">
        <v>12819</v>
      </c>
      <c r="I23" s="23">
        <v>25867</v>
      </c>
      <c r="J23" s="23">
        <v>364</v>
      </c>
      <c r="K23" s="23">
        <v>2778</v>
      </c>
      <c r="L23" s="23">
        <f t="shared" si="9"/>
        <v>63524</v>
      </c>
      <c r="M23" s="23">
        <v>126663</v>
      </c>
      <c r="N23" s="24">
        <f t="shared" si="6"/>
        <v>-63139</v>
      </c>
      <c r="O23" s="25">
        <f t="shared" si="7"/>
        <v>-49.848021916423896</v>
      </c>
      <c r="Q23" s="5"/>
    </row>
    <row r="24" spans="1:17" ht="24.75" customHeight="1">
      <c r="A24" s="43"/>
      <c r="B24" s="60" t="s">
        <v>12</v>
      </c>
      <c r="C24" s="65"/>
      <c r="D24" s="61"/>
      <c r="E24" s="15">
        <v>6442</v>
      </c>
      <c r="F24" s="15">
        <v>0</v>
      </c>
      <c r="G24" s="15">
        <v>0</v>
      </c>
      <c r="H24" s="15">
        <v>3161</v>
      </c>
      <c r="I24" s="15">
        <v>139098</v>
      </c>
      <c r="J24" s="15">
        <v>4450</v>
      </c>
      <c r="K24" s="15">
        <v>156334</v>
      </c>
      <c r="L24" s="23">
        <f t="shared" si="9"/>
        <v>309485</v>
      </c>
      <c r="M24" s="15">
        <v>186919</v>
      </c>
      <c r="N24" s="16">
        <f t="shared" si="6"/>
        <v>122566</v>
      </c>
      <c r="O24" s="17">
        <f t="shared" si="7"/>
        <v>65.57171823089145</v>
      </c>
      <c r="Q24" s="5"/>
    </row>
    <row r="25" spans="1:17" ht="24.75" customHeight="1">
      <c r="A25" s="43"/>
      <c r="B25" s="30"/>
      <c r="C25" s="60" t="s">
        <v>13</v>
      </c>
      <c r="D25" s="61"/>
      <c r="E25" s="15">
        <v>6442</v>
      </c>
      <c r="F25" s="15">
        <v>0</v>
      </c>
      <c r="G25" s="15">
        <v>0</v>
      </c>
      <c r="H25" s="15">
        <v>3161</v>
      </c>
      <c r="I25" s="15">
        <v>139098</v>
      </c>
      <c r="J25" s="15">
        <v>4450</v>
      </c>
      <c r="K25" s="15">
        <v>156334</v>
      </c>
      <c r="L25" s="15">
        <f t="shared" si="9"/>
        <v>309485</v>
      </c>
      <c r="M25" s="15">
        <v>186326</v>
      </c>
      <c r="N25" s="16">
        <f t="shared" si="6"/>
        <v>123159</v>
      </c>
      <c r="O25" s="17">
        <f t="shared" si="7"/>
        <v>66.098665779333</v>
      </c>
      <c r="Q25" s="5"/>
    </row>
    <row r="26" spans="1:17" ht="24.75" customHeight="1">
      <c r="A26" s="43"/>
      <c r="B26" s="31"/>
      <c r="C26" s="60" t="s">
        <v>30</v>
      </c>
      <c r="D26" s="61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f t="shared" si="9"/>
        <v>0</v>
      </c>
      <c r="M26" s="15">
        <v>0</v>
      </c>
      <c r="N26" s="16">
        <f>L26-M26</f>
        <v>0</v>
      </c>
      <c r="O26" s="33">
        <v>0</v>
      </c>
      <c r="Q26" s="5"/>
    </row>
    <row r="27" spans="1:17" ht="24.75" customHeight="1" thickBot="1">
      <c r="A27" s="44"/>
      <c r="B27" s="66" t="s">
        <v>14</v>
      </c>
      <c r="C27" s="67"/>
      <c r="D27" s="68"/>
      <c r="E27" s="18">
        <v>1504</v>
      </c>
      <c r="F27" s="18">
        <v>0</v>
      </c>
      <c r="G27" s="18">
        <v>29884</v>
      </c>
      <c r="H27" s="18">
        <v>2126</v>
      </c>
      <c r="I27" s="18">
        <v>2466</v>
      </c>
      <c r="J27" s="18">
        <v>38</v>
      </c>
      <c r="K27" s="18">
        <v>440772</v>
      </c>
      <c r="L27" s="18">
        <f t="shared" si="9"/>
        <v>476790</v>
      </c>
      <c r="M27" s="18">
        <v>31486</v>
      </c>
      <c r="N27" s="19">
        <f t="shared" si="6"/>
        <v>445304</v>
      </c>
      <c r="O27" s="20">
        <f t="shared" si="7"/>
        <v>1414.2920663151876</v>
      </c>
      <c r="Q27" s="5"/>
    </row>
    <row r="28" spans="1:17" ht="24.75" customHeight="1" thickBot="1">
      <c r="A28" s="7"/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26"/>
      <c r="O28" s="27"/>
      <c r="Q28" s="5"/>
    </row>
    <row r="29" spans="1:17" ht="24.75" customHeight="1">
      <c r="A29" s="62" t="s">
        <v>40</v>
      </c>
      <c r="B29" s="63"/>
      <c r="C29" s="63"/>
      <c r="D29" s="63"/>
      <c r="E29" s="13">
        <f>E5-E17</f>
        <v>-693602</v>
      </c>
      <c r="F29" s="13">
        <f aca="true" t="shared" si="10" ref="F29:L29">F5-F17</f>
        <v>0</v>
      </c>
      <c r="G29" s="13">
        <f>G5-G17</f>
        <v>-480781</v>
      </c>
      <c r="H29" s="13">
        <f t="shared" si="10"/>
        <v>-326879</v>
      </c>
      <c r="I29" s="13">
        <f t="shared" si="10"/>
        <v>-443610</v>
      </c>
      <c r="J29" s="13">
        <f t="shared" si="10"/>
        <v>-799777</v>
      </c>
      <c r="K29" s="13">
        <f t="shared" si="10"/>
        <v>-591718</v>
      </c>
      <c r="L29" s="13">
        <f t="shared" si="10"/>
        <v>-3336367</v>
      </c>
      <c r="M29" s="29"/>
      <c r="N29" s="28"/>
      <c r="O29" s="28"/>
      <c r="Q29" s="5"/>
    </row>
    <row r="30" spans="1:17" ht="24.75" customHeight="1">
      <c r="A30" s="58" t="s">
        <v>41</v>
      </c>
      <c r="B30" s="59"/>
      <c r="C30" s="59"/>
      <c r="D30" s="59"/>
      <c r="E30" s="16">
        <v>-694437</v>
      </c>
      <c r="F30" s="16">
        <v>-439805</v>
      </c>
      <c r="G30" s="16">
        <v>-1641508</v>
      </c>
      <c r="H30" s="16">
        <v>-323675</v>
      </c>
      <c r="I30" s="16">
        <v>-473145</v>
      </c>
      <c r="J30" s="16">
        <v>-863288</v>
      </c>
      <c r="K30" s="16">
        <v>-243636</v>
      </c>
      <c r="L30" s="16">
        <v>-4679494</v>
      </c>
      <c r="M30" s="28" t="s">
        <v>34</v>
      </c>
      <c r="N30" s="28"/>
      <c r="O30" s="28"/>
      <c r="Q30" s="5"/>
    </row>
    <row r="31" spans="1:17" ht="24.75" customHeight="1">
      <c r="A31" s="58" t="s">
        <v>42</v>
      </c>
      <c r="B31" s="59"/>
      <c r="C31" s="59"/>
      <c r="D31" s="59"/>
      <c r="E31" s="16">
        <f>E29-E30</f>
        <v>835</v>
      </c>
      <c r="F31" s="16">
        <f aca="true" t="shared" si="11" ref="F31:L31">F29-F30</f>
        <v>439805</v>
      </c>
      <c r="G31" s="16">
        <f t="shared" si="11"/>
        <v>1160727</v>
      </c>
      <c r="H31" s="16">
        <f t="shared" si="11"/>
        <v>-3204</v>
      </c>
      <c r="I31" s="16">
        <f t="shared" si="11"/>
        <v>29535</v>
      </c>
      <c r="J31" s="16">
        <f t="shared" si="11"/>
        <v>63511</v>
      </c>
      <c r="K31" s="16">
        <f t="shared" si="11"/>
        <v>-348082</v>
      </c>
      <c r="L31" s="16">
        <f t="shared" si="11"/>
        <v>1343127</v>
      </c>
      <c r="M31" s="28"/>
      <c r="N31" s="28"/>
      <c r="O31" s="28"/>
      <c r="Q31" s="5"/>
    </row>
    <row r="32" spans="1:17" ht="24.75" customHeight="1">
      <c r="A32" s="58" t="s">
        <v>43</v>
      </c>
      <c r="B32" s="59"/>
      <c r="C32" s="59"/>
      <c r="D32" s="59"/>
      <c r="E32" s="16">
        <f aca="true" t="shared" si="12" ref="E32:K32">E4-E16</f>
        <v>-94</v>
      </c>
      <c r="F32" s="16">
        <f t="shared" si="12"/>
        <v>0</v>
      </c>
      <c r="G32" s="16">
        <f t="shared" si="12"/>
        <v>-249861</v>
      </c>
      <c r="H32" s="16">
        <f t="shared" si="12"/>
        <v>-604</v>
      </c>
      <c r="I32" s="16">
        <f t="shared" si="12"/>
        <v>-2217</v>
      </c>
      <c r="J32" s="16">
        <f t="shared" si="12"/>
        <v>-265486</v>
      </c>
      <c r="K32" s="16">
        <f t="shared" si="12"/>
        <v>-137572</v>
      </c>
      <c r="L32" s="16">
        <f>L4-L16</f>
        <v>-655834</v>
      </c>
      <c r="M32" s="28"/>
      <c r="N32" s="28"/>
      <c r="O32" s="28"/>
      <c r="Q32" s="5"/>
    </row>
    <row r="33" spans="1:17" ht="24.75" customHeight="1">
      <c r="A33" s="58" t="s">
        <v>44</v>
      </c>
      <c r="B33" s="59"/>
      <c r="C33" s="59"/>
      <c r="D33" s="59"/>
      <c r="E33" s="16">
        <v>-200</v>
      </c>
      <c r="F33" s="16">
        <v>-393636</v>
      </c>
      <c r="G33" s="16">
        <v>-1262372</v>
      </c>
      <c r="H33" s="16">
        <v>-1000</v>
      </c>
      <c r="I33" s="16">
        <v>-2036</v>
      </c>
      <c r="J33" s="16">
        <v>-280418</v>
      </c>
      <c r="K33" s="16">
        <v>966625</v>
      </c>
      <c r="L33" s="16">
        <v>-973037</v>
      </c>
      <c r="M33" s="28"/>
      <c r="N33" s="28"/>
      <c r="O33" s="28"/>
      <c r="Q33" s="5"/>
    </row>
    <row r="34" spans="1:17" ht="24.75" customHeight="1" thickBot="1">
      <c r="A34" s="34" t="s">
        <v>45</v>
      </c>
      <c r="B34" s="35"/>
      <c r="C34" s="35"/>
      <c r="D34" s="35"/>
      <c r="E34" s="19">
        <f aca="true" t="shared" si="13" ref="E34:K34">E32-E33</f>
        <v>106</v>
      </c>
      <c r="F34" s="19">
        <f t="shared" si="13"/>
        <v>393636</v>
      </c>
      <c r="G34" s="19">
        <f t="shared" si="13"/>
        <v>1012511</v>
      </c>
      <c r="H34" s="19">
        <f t="shared" si="13"/>
        <v>396</v>
      </c>
      <c r="I34" s="19">
        <f t="shared" si="13"/>
        <v>-181</v>
      </c>
      <c r="J34" s="19">
        <f t="shared" si="13"/>
        <v>14932</v>
      </c>
      <c r="K34" s="19">
        <f t="shared" si="13"/>
        <v>-1104197</v>
      </c>
      <c r="L34" s="19">
        <f>L32-L33</f>
        <v>317203</v>
      </c>
      <c r="M34" s="28"/>
      <c r="N34" s="28"/>
      <c r="O34" s="28"/>
      <c r="Q34" s="5"/>
    </row>
    <row r="35" spans="1:19" ht="39" customHeight="1">
      <c r="A35" s="70" t="s">
        <v>32</v>
      </c>
      <c r="B35" s="71"/>
      <c r="C35" s="64" t="s">
        <v>46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32"/>
      <c r="Q35" s="32"/>
      <c r="S35" s="5"/>
    </row>
    <row r="36" spans="1:19" ht="36.75" customHeight="1">
      <c r="A36" s="72" t="s">
        <v>33</v>
      </c>
      <c r="B36" s="73"/>
      <c r="C36" s="69" t="s">
        <v>47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4"/>
      <c r="Q36" s="64"/>
      <c r="S36" s="5"/>
    </row>
    <row r="37" spans="1:19" ht="23.25" customHeight="1">
      <c r="A37" s="74" t="s">
        <v>31</v>
      </c>
      <c r="B37" s="74"/>
      <c r="C37" s="69" t="s">
        <v>48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4"/>
      <c r="Q37" s="64"/>
      <c r="S37" s="5"/>
    </row>
  </sheetData>
  <sheetProtection/>
  <mergeCells count="45">
    <mergeCell ref="C37:O37"/>
    <mergeCell ref="P37:Q37"/>
    <mergeCell ref="A35:B35"/>
    <mergeCell ref="A36:B36"/>
    <mergeCell ref="A37:B37"/>
    <mergeCell ref="C19:D19"/>
    <mergeCell ref="C20:D20"/>
    <mergeCell ref="C26:D26"/>
    <mergeCell ref="C35:O35"/>
    <mergeCell ref="C36:O36"/>
    <mergeCell ref="P36:Q36"/>
    <mergeCell ref="A5:A13"/>
    <mergeCell ref="C10:D10"/>
    <mergeCell ref="A33:D33"/>
    <mergeCell ref="B18:B23"/>
    <mergeCell ref="A30:D30"/>
    <mergeCell ref="C23:D23"/>
    <mergeCell ref="B24:D24"/>
    <mergeCell ref="C25:D25"/>
    <mergeCell ref="B27:D27"/>
    <mergeCell ref="A32:D32"/>
    <mergeCell ref="B10:B12"/>
    <mergeCell ref="C7:D7"/>
    <mergeCell ref="C18:D18"/>
    <mergeCell ref="A29:D29"/>
    <mergeCell ref="B17:D17"/>
    <mergeCell ref="C12:D12"/>
    <mergeCell ref="C21:D21"/>
    <mergeCell ref="C22:D22"/>
    <mergeCell ref="A4:D4"/>
    <mergeCell ref="C11:D11"/>
    <mergeCell ref="A15:D15"/>
    <mergeCell ref="A16:D16"/>
    <mergeCell ref="A1:O1"/>
    <mergeCell ref="A31:D31"/>
    <mergeCell ref="A34:D34"/>
    <mergeCell ref="B5:D5"/>
    <mergeCell ref="C6:D6"/>
    <mergeCell ref="B13:D13"/>
    <mergeCell ref="N2:O2"/>
    <mergeCell ref="A17:A27"/>
    <mergeCell ref="C8:D8"/>
    <mergeCell ref="B6:B8"/>
    <mergeCell ref="B9:D9"/>
    <mergeCell ref="A3:D3"/>
  </mergeCells>
  <printOptions horizontalCentered="1" verticalCentered="1"/>
  <pageMargins left="0.11811023622047245" right="0.1968503937007874" top="0.3937007874015748" bottom="0.4330708661417323" header="0.11811023622047245" footer="0.15748031496062992"/>
  <pageSetup blackAndWhite="1" horizontalDpi="600" verticalDpi="600" orientation="landscape" paperSize="9" scale="55" r:id="rId1"/>
  <headerFooter alignWithMargins="0">
    <oddHeader>&amp;L&amp;14【平成２５年度福島県立病院事業決算概要】&amp;R&amp;14
福島県病院局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福島県県立病院課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</dc:creator>
  <cp:keywords/>
  <dc:description/>
  <cp:lastModifiedBy>佐藤 修一</cp:lastModifiedBy>
  <cp:lastPrinted>2014-12-12T05:42:27Z</cp:lastPrinted>
  <dcterms:created xsi:type="dcterms:W3CDTF">1999-04-21T05:23:13Z</dcterms:created>
  <dcterms:modified xsi:type="dcterms:W3CDTF">2014-12-12T05:43:17Z</dcterms:modified>
  <cp:category/>
  <cp:version/>
  <cp:contentType/>
  <cp:contentStatus/>
</cp:coreProperties>
</file>