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S3420D4D4\share\共有フォルダ（新）\02_シマ１\21_土木総室\○土木総務課\総務予算（R07）\03_新電力切り替え\03_入札\02_入札(高圧)\"/>
    </mc:Choice>
  </mc:AlternateContent>
  <xr:revisionPtr revIDLastSave="0" documentId="13_ncr:1_{5699272A-568A-4BC6-A813-0EBAE2B243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設計書（高圧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R18" i="1"/>
  <c r="F19" i="1"/>
  <c r="F23" i="1"/>
  <c r="D15" i="1"/>
  <c r="D23" i="1"/>
  <c r="D19" i="1"/>
  <c r="F15" i="1"/>
  <c r="F11" i="1"/>
  <c r="Q11" i="1"/>
  <c r="O11" i="1"/>
  <c r="N11" i="1"/>
  <c r="M11" i="1"/>
  <c r="L11" i="1"/>
  <c r="K11" i="1"/>
  <c r="J11" i="1"/>
  <c r="I11" i="1"/>
  <c r="H11" i="1"/>
  <c r="G11" i="1"/>
  <c r="R10" i="1"/>
  <c r="D11" i="1"/>
  <c r="R11" i="1" l="1"/>
  <c r="T11" i="1" s="1"/>
  <c r="G23" i="1" l="1"/>
  <c r="H23" i="1"/>
  <c r="I23" i="1"/>
  <c r="J23" i="1"/>
  <c r="K23" i="1"/>
  <c r="L23" i="1"/>
  <c r="M23" i="1"/>
  <c r="N23" i="1"/>
  <c r="O23" i="1"/>
  <c r="P23" i="1"/>
  <c r="Q23" i="1"/>
  <c r="G19" i="1"/>
  <c r="R19" i="1" s="1"/>
  <c r="T19" i="1" s="1"/>
  <c r="H19" i="1"/>
  <c r="I19" i="1"/>
  <c r="J19" i="1"/>
  <c r="K19" i="1"/>
  <c r="L19" i="1"/>
  <c r="M19" i="1"/>
  <c r="N19" i="1"/>
  <c r="O19" i="1"/>
  <c r="P19" i="1"/>
  <c r="Q19" i="1"/>
  <c r="G15" i="1"/>
  <c r="H15" i="1"/>
  <c r="I15" i="1"/>
  <c r="J15" i="1"/>
  <c r="K15" i="1"/>
  <c r="L15" i="1"/>
  <c r="M15" i="1"/>
  <c r="N15" i="1"/>
  <c r="O15" i="1"/>
  <c r="P15" i="1"/>
  <c r="Q15" i="1"/>
  <c r="R23" i="1" l="1"/>
  <c r="T23" i="1" s="1"/>
  <c r="R15" i="1"/>
  <c r="T15" i="1" s="1"/>
  <c r="R30" i="1"/>
  <c r="R29" i="1" l="1"/>
  <c r="R31" i="1"/>
  <c r="R28" i="1"/>
  <c r="T31" i="1" l="1"/>
  <c r="C36" i="1" s="1"/>
  <c r="F36" i="1" s="1"/>
  <c r="N36" i="1" s="1"/>
  <c r="J36" i="1" s="1"/>
  <c r="R22" i="1"/>
  <c r="R14" i="1"/>
</calcChain>
</file>

<file path=xl/sharedStrings.xml><?xml version="1.0" encoding="utf-8"?>
<sst xmlns="http://schemas.openxmlformats.org/spreadsheetml/2006/main" count="98" uniqueCount="60">
  <si>
    <t>商号又は名称</t>
    <rPh sb="0" eb="2">
      <t>ショウゴウ</t>
    </rPh>
    <rPh sb="2" eb="3">
      <t>マタ</t>
    </rPh>
    <rPh sb="4" eb="6">
      <t>メイショウ</t>
    </rPh>
    <phoneticPr fontId="2"/>
  </si>
  <si>
    <t>対象施設</t>
    <rPh sb="0" eb="2">
      <t>タイショウ</t>
    </rPh>
    <rPh sb="2" eb="4">
      <t>シセツ</t>
    </rPh>
    <phoneticPr fontId="2"/>
  </si>
  <si>
    <t>基本料金 Ａ</t>
    <rPh sb="0" eb="2">
      <t>キホン</t>
    </rPh>
    <rPh sb="2" eb="4">
      <t>リョウキン</t>
    </rPh>
    <phoneticPr fontId="2"/>
  </si>
  <si>
    <t>電力量料金 Ｂ</t>
    <rPh sb="0" eb="3">
      <t>デンリョクリョウ</t>
    </rPh>
    <rPh sb="3" eb="5">
      <t>リョウキン</t>
    </rPh>
    <phoneticPr fontId="2"/>
  </si>
  <si>
    <t>供給期間</t>
    <rPh sb="0" eb="2">
      <t>キョウキュウ</t>
    </rPh>
    <rPh sb="2" eb="4">
      <t>キカン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</si>
  <si>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</si>
  <si>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</si>
  <si>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</si>
  <si>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</si>
  <si>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</si>
  <si>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</si>
  <si>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</si>
  <si>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</si>
  <si>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</si>
  <si>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2月</t>
  </si>
  <si>
    <t>計</t>
    <rPh sb="0" eb="1">
      <t>ケイ</t>
    </rPh>
    <phoneticPr fontId="2"/>
  </si>
  <si>
    <t>あぶくま高原道路
管理事務所</t>
    <rPh sb="4" eb="6">
      <t>コウゲン</t>
    </rPh>
    <rPh sb="6" eb="8">
      <t>ドウロ</t>
    </rPh>
    <rPh sb="9" eb="11">
      <t>カンリ</t>
    </rPh>
    <rPh sb="11" eb="13">
      <t>ジム</t>
    </rPh>
    <rPh sb="13" eb="14">
      <t>ショ</t>
    </rPh>
    <phoneticPr fontId="2"/>
  </si>
  <si>
    <t>基本料金単価
(円/kW)</t>
    <rPh sb="0" eb="2">
      <t>キホン</t>
    </rPh>
    <rPh sb="2" eb="4">
      <t>リョウキン</t>
    </rPh>
    <rPh sb="4" eb="6">
      <t>タンカ</t>
    </rPh>
    <rPh sb="8" eb="9">
      <t>エン</t>
    </rPh>
    <phoneticPr fontId="2"/>
  </si>
  <si>
    <t>電力量料金単価
(円/kWh)</t>
    <rPh sb="0" eb="2">
      <t>デンリョク</t>
    </rPh>
    <rPh sb="2" eb="3">
      <t>リョウ</t>
    </rPh>
    <rPh sb="3" eb="5">
      <t>リョウキン</t>
    </rPh>
    <rPh sb="5" eb="7">
      <t>タンカ</t>
    </rPh>
    <rPh sb="9" eb="10">
      <t>エン</t>
    </rPh>
    <phoneticPr fontId="2"/>
  </si>
  <si>
    <t>契約電力
(kW)</t>
    <rPh sb="0" eb="2">
      <t>ケイヤク</t>
    </rPh>
    <rPh sb="2" eb="4">
      <t>デンリョク</t>
    </rPh>
    <phoneticPr fontId="2"/>
  </si>
  <si>
    <t>予定使用電力量
(kWh)</t>
    <rPh sb="0" eb="4">
      <t>ヨテイシヨウ</t>
    </rPh>
    <rPh sb="4" eb="7">
      <t>デンリョクリョウ</t>
    </rPh>
    <phoneticPr fontId="2"/>
  </si>
  <si>
    <t>Ａ＋Ｂ</t>
    <phoneticPr fontId="2"/>
  </si>
  <si>
    <t>基本料金計
(円)</t>
    <rPh sb="0" eb="2">
      <t>キホン</t>
    </rPh>
    <rPh sb="2" eb="4">
      <t>リョウキン</t>
    </rPh>
    <rPh sb="4" eb="5">
      <t>ケイ</t>
    </rPh>
    <rPh sb="7" eb="8">
      <t>エン</t>
    </rPh>
    <phoneticPr fontId="2"/>
  </si>
  <si>
    <t>電力量料金計
(円)</t>
    <rPh sb="0" eb="6">
      <t>デンリョクリョウリョウキンケイ</t>
    </rPh>
    <rPh sb="8" eb="9">
      <t>エン</t>
    </rPh>
    <phoneticPr fontId="2"/>
  </si>
  <si>
    <t>(1)</t>
    <phoneticPr fontId="2"/>
  </si>
  <si>
    <t>宮下土木事務所</t>
    <rPh sb="0" eb="2">
      <t>ミヤシタ</t>
    </rPh>
    <rPh sb="2" eb="4">
      <t>ドボク</t>
    </rPh>
    <rPh sb="4" eb="6">
      <t>ジム</t>
    </rPh>
    <rPh sb="6" eb="7">
      <t>ショ</t>
    </rPh>
    <phoneticPr fontId="2"/>
  </si>
  <si>
    <t>Ａ＋Ｂ</t>
    <phoneticPr fontId="2"/>
  </si>
  <si>
    <t>(2)</t>
    <phoneticPr fontId="2"/>
  </si>
  <si>
    <t>勿来土木事務所</t>
    <rPh sb="0" eb="2">
      <t>ナコソ</t>
    </rPh>
    <rPh sb="2" eb="4">
      <t>ドボク</t>
    </rPh>
    <rPh sb="4" eb="6">
      <t>ジム</t>
    </rPh>
    <rPh sb="6" eb="7">
      <t>ショ</t>
    </rPh>
    <phoneticPr fontId="2"/>
  </si>
  <si>
    <t>(3)</t>
    <phoneticPr fontId="2"/>
  </si>
  <si>
    <t>総合計</t>
    <rPh sb="0" eb="3">
      <t>ソウゴウケイ</t>
    </rPh>
    <phoneticPr fontId="2"/>
  </si>
  <si>
    <t>≒</t>
    <phoneticPr fontId="2"/>
  </si>
  <si>
    <t>円</t>
    <rPh sb="0" eb="1">
      <t>エン</t>
    </rPh>
    <phoneticPr fontId="2"/>
  </si>
  <si>
    <t>（税抜額）</t>
    <rPh sb="1" eb="3">
      <t>ゼイヌ</t>
    </rPh>
    <rPh sb="3" eb="4">
      <t>ガク</t>
    </rPh>
    <phoneticPr fontId="2"/>
  </si>
  <si>
    <t>（消費税）</t>
    <rPh sb="1" eb="4">
      <t>ショウヒゼイ</t>
    </rPh>
    <phoneticPr fontId="2"/>
  </si>
  <si>
    <t>②＝（①の1円未満切捨て）</t>
    <rPh sb="6" eb="7">
      <t>エン</t>
    </rPh>
    <rPh sb="7" eb="9">
      <t>ミマン</t>
    </rPh>
    <rPh sb="9" eb="11">
      <t>キリス</t>
    </rPh>
    <phoneticPr fontId="2"/>
  </si>
  <si>
    <t>③＝②-④</t>
    <phoneticPr fontId="2"/>
  </si>
  <si>
    <t>④＝②-②/1.1　（1円未満切捨て）</t>
    <rPh sb="12" eb="13">
      <t>エン</t>
    </rPh>
    <rPh sb="13" eb="15">
      <t>ミマン</t>
    </rPh>
    <rPh sb="15" eb="17">
      <t>キリス</t>
    </rPh>
    <phoneticPr fontId="2"/>
  </si>
  <si>
    <t>対象施設</t>
    <rPh sb="0" eb="2">
      <t>タイショウ</t>
    </rPh>
    <rPh sb="2" eb="4">
      <t>シセツ</t>
    </rPh>
    <phoneticPr fontId="2"/>
  </si>
  <si>
    <t>割引料金額</t>
    <rPh sb="0" eb="2">
      <t>ワリビキ</t>
    </rPh>
    <rPh sb="2" eb="4">
      <t>リョウキン</t>
    </rPh>
    <rPh sb="4" eb="5">
      <t>ガク</t>
    </rPh>
    <phoneticPr fontId="2"/>
  </si>
  <si>
    <t>(4)</t>
    <phoneticPr fontId="2"/>
  </si>
  <si>
    <t>あぶくま高原道路管理事務所</t>
    <rPh sb="4" eb="6">
      <t>コウゲン</t>
    </rPh>
    <rPh sb="6" eb="8">
      <t>ドウロ</t>
    </rPh>
    <rPh sb="8" eb="10">
      <t>カンリ</t>
    </rPh>
    <rPh sb="10" eb="13">
      <t>ジムショ</t>
    </rPh>
    <phoneticPr fontId="2"/>
  </si>
  <si>
    <t>宮下土木事務所</t>
    <rPh sb="0" eb="2">
      <t>ミヤシタ</t>
    </rPh>
    <rPh sb="2" eb="4">
      <t>ドボク</t>
    </rPh>
    <rPh sb="4" eb="7">
      <t>ジムショ</t>
    </rPh>
    <phoneticPr fontId="2"/>
  </si>
  <si>
    <t>勿来土木事務所</t>
    <rPh sb="0" eb="2">
      <t>ナコソ</t>
    </rPh>
    <rPh sb="2" eb="4">
      <t>ドボク</t>
    </rPh>
    <rPh sb="4" eb="7">
      <t>ジムショ</t>
    </rPh>
    <phoneticPr fontId="2"/>
  </si>
  <si>
    <t>（　　　　）割引</t>
    <rPh sb="6" eb="8">
      <t>ワリビキ</t>
    </rPh>
    <phoneticPr fontId="2"/>
  </si>
  <si>
    <t>定額（　　　）円</t>
    <rPh sb="0" eb="2">
      <t>テイガク</t>
    </rPh>
    <rPh sb="7" eb="8">
      <t>エン</t>
    </rPh>
    <phoneticPr fontId="2"/>
  </si>
  <si>
    <t>定率（　　　）％</t>
    <rPh sb="1" eb="2">
      <t>リツ</t>
    </rPh>
    <phoneticPr fontId="2"/>
  </si>
  <si>
    <t>割引の内容</t>
    <rPh sb="0" eb="2">
      <t>ワリビキ</t>
    </rPh>
    <rPh sb="3" eb="5">
      <t>ナイヨウ</t>
    </rPh>
    <phoneticPr fontId="2"/>
  </si>
  <si>
    <t>※注記
　毎月、定額・定率で適用される割引額がある場合は、下段の表に割引内容と金額を記入してください。
　上記以外の割引については、左の表には入力せず、単価に反映させたうえで算定してください。</t>
    <rPh sb="1" eb="3">
      <t>チュウキ</t>
    </rPh>
    <rPh sb="25" eb="27">
      <t>バアイ</t>
    </rPh>
    <rPh sb="29" eb="31">
      <t>ゲダン</t>
    </rPh>
    <rPh sb="32" eb="33">
      <t>ヒョウ</t>
    </rPh>
    <rPh sb="42" eb="44">
      <t>キニュウ</t>
    </rPh>
    <phoneticPr fontId="2"/>
  </si>
  <si>
    <t>１　電気料金</t>
    <rPh sb="2" eb="4">
      <t>デンキ</t>
    </rPh>
    <rPh sb="4" eb="6">
      <t>リョウキン</t>
    </rPh>
    <phoneticPr fontId="2"/>
  </si>
  <si>
    <t>３　総合計</t>
    <rPh sb="2" eb="5">
      <t>ソウゴウケイ</t>
    </rPh>
    <phoneticPr fontId="2"/>
  </si>
  <si>
    <t>２　割引料金（該当がある場合のみ）</t>
    <rPh sb="2" eb="4">
      <t>ワリビキ</t>
    </rPh>
    <rPh sb="4" eb="6">
      <t>リョウキン</t>
    </rPh>
    <rPh sb="7" eb="9">
      <t>ガイトウ</t>
    </rPh>
    <rPh sb="12" eb="14">
      <t>バアイ</t>
    </rPh>
    <phoneticPr fontId="2"/>
  </si>
  <si>
    <t>猪苗代土木事務所</t>
    <rPh sb="0" eb="8">
      <t>イナワシロドボクジムショ</t>
    </rPh>
    <phoneticPr fontId="2"/>
  </si>
  <si>
    <t>あぶくま高原道路管理事務所ほか３施設の
電気供給業務</t>
    <rPh sb="4" eb="6">
      <t>コウゲン</t>
    </rPh>
    <rPh sb="6" eb="8">
      <t>ドウロ</t>
    </rPh>
    <rPh sb="8" eb="10">
      <t>カンリ</t>
    </rPh>
    <rPh sb="10" eb="12">
      <t>ジム</t>
    </rPh>
    <rPh sb="12" eb="13">
      <t>ショ</t>
    </rPh>
    <rPh sb="16" eb="18">
      <t>シセツ</t>
    </rPh>
    <rPh sb="20" eb="22">
      <t>デンキ</t>
    </rPh>
    <rPh sb="22" eb="24">
      <t>キョウキュウ</t>
    </rPh>
    <rPh sb="24" eb="26">
      <t>ギョウム</t>
    </rPh>
    <phoneticPr fontId="2"/>
  </si>
  <si>
    <t>内訳書</t>
    <rPh sb="0" eb="3">
      <t>ウチワケショ</t>
    </rPh>
    <phoneticPr fontId="2"/>
  </si>
  <si>
    <t>○○割引(円)</t>
    <rPh sb="2" eb="4">
      <t>ワリビキ</t>
    </rPh>
    <rPh sb="5" eb="6">
      <t>エン</t>
    </rPh>
    <phoneticPr fontId="2"/>
  </si>
  <si>
    <t>(5)</t>
    <phoneticPr fontId="2"/>
  </si>
  <si>
    <t>①=(1)+(2)+(3)+(4)-(5）</t>
    <phoneticPr fontId="2"/>
  </si>
  <si>
    <t>令和8年3月</t>
    <rPh sb="0" eb="2">
      <t>レイワ</t>
    </rPh>
    <rPh sb="3" eb="4">
      <t>ネン</t>
    </rPh>
    <rPh sb="5" eb="6">
      <t>ガツ</t>
    </rPh>
    <phoneticPr fontId="2"/>
  </si>
  <si>
    <t>令和9年1月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</si>
</sst>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0" fontId="3" fillId="2" borderId="4" xfId="1" applyNumberFormat="1" applyFont="1" applyFill="1" applyBorder="1">
      <alignment vertical="center"/>
    </xf>
    <xf numFmtId="2" fontId="3" fillId="2" borderId="4" xfId="0" applyNumberFormat="1" applyFont="1" applyFill="1" applyBorder="1">
      <alignment vertical="center"/>
    </xf>
    <xf numFmtId="0" fontId="3" fillId="0" borderId="6" xfId="0" applyFont="1" applyBorder="1">
      <alignment vertical="center"/>
    </xf>
    <xf numFmtId="38" fontId="3" fillId="0" borderId="4" xfId="1" applyFont="1" applyBorder="1">
      <alignment vertical="center"/>
    </xf>
    <xf numFmtId="40" fontId="3" fillId="0" borderId="4" xfId="1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3" fillId="0" borderId="0" xfId="0" quotePrefix="1" applyFont="1" applyAlignment="1">
      <alignment horizontal="center" vertical="center"/>
    </xf>
    <xf numFmtId="40" fontId="3" fillId="2" borderId="4" xfId="1" applyNumberFormat="1" applyFont="1" applyFill="1" applyBorder="1" applyAlignment="1">
      <alignment vertical="center"/>
    </xf>
    <xf numFmtId="40" fontId="3" fillId="0" borderId="4" xfId="1" applyNumberFormat="1" applyFont="1" applyBorder="1" applyAlignment="1">
      <alignment vertical="center"/>
    </xf>
    <xf numFmtId="40" fontId="3" fillId="0" borderId="7" xfId="1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3" xfId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tabSelected="1" topLeftCell="B1" zoomScaleNormal="100" workbookViewId="0">
      <selection activeCell="G22" sqref="G22"/>
    </sheetView>
  </sheetViews>
  <sheetFormatPr defaultColWidth="9" defaultRowHeight="27.9" customHeight="1" x14ac:dyDescent="0.45"/>
  <cols>
    <col min="1" max="1" width="3.69921875" style="1" customWidth="1"/>
    <col min="2" max="2" width="16.8984375" style="1" customWidth="1"/>
    <col min="3" max="3" width="12.59765625" style="1" customWidth="1"/>
    <col min="4" max="4" width="13.59765625" style="1" customWidth="1"/>
    <col min="5" max="5" width="14.3984375" style="1" customWidth="1"/>
    <col min="6" max="17" width="10.59765625" style="1" customWidth="1"/>
    <col min="18" max="18" width="13.69921875" style="1" customWidth="1"/>
    <col min="19" max="19" width="2.8984375" style="1" customWidth="1"/>
    <col min="20" max="20" width="13.69921875" style="1" customWidth="1"/>
    <col min="21" max="21" width="5.8984375" style="1" customWidth="1"/>
    <col min="22" max="16384" width="9" style="1"/>
  </cols>
  <sheetData>
    <row r="1" spans="1:21" ht="27.9" customHeight="1" x14ac:dyDescent="0.45">
      <c r="B1" s="21" t="s">
        <v>54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1" ht="17.100000000000001" customHeight="1" thickBot="1" x14ac:dyDescent="0.5"/>
    <row r="3" spans="1:21" ht="27.9" customHeight="1" thickBot="1" x14ac:dyDescent="0.5">
      <c r="B3" s="15" t="s">
        <v>0</v>
      </c>
      <c r="C3" s="22" t="s">
        <v>53</v>
      </c>
      <c r="D3" s="23"/>
      <c r="E3" s="24"/>
    </row>
    <row r="4" spans="1:21" ht="17.100000000000001" customHeight="1" x14ac:dyDescent="0.45"/>
    <row r="5" spans="1:21" ht="17.100000000000001" customHeight="1" x14ac:dyDescent="0.45">
      <c r="B5" s="15" t="s">
        <v>49</v>
      </c>
    </row>
    <row r="6" spans="1:21" ht="27.9" customHeight="1" x14ac:dyDescent="0.45">
      <c r="B6" s="20" t="s">
        <v>1</v>
      </c>
      <c r="C6" s="20" t="s">
        <v>2</v>
      </c>
      <c r="D6" s="20"/>
      <c r="E6" s="20" t="s">
        <v>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21" ht="27.9" customHeight="1" x14ac:dyDescent="0.45">
      <c r="B7" s="20"/>
      <c r="C7" s="20"/>
      <c r="D7" s="20"/>
      <c r="E7" s="2" t="s">
        <v>4</v>
      </c>
      <c r="F7" s="2" t="s">
        <v>58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" t="s">
        <v>12</v>
      </c>
      <c r="O7" s="2" t="s">
        <v>13</v>
      </c>
      <c r="P7" s="2" t="s">
        <v>59</v>
      </c>
      <c r="Q7" s="2" t="s">
        <v>14</v>
      </c>
      <c r="R7" s="2" t="s">
        <v>15</v>
      </c>
    </row>
    <row r="8" spans="1:21" ht="27.9" customHeight="1" x14ac:dyDescent="0.45">
      <c r="A8" s="35">
        <v>1</v>
      </c>
      <c r="B8" s="46" t="s">
        <v>16</v>
      </c>
      <c r="C8" s="3" t="s">
        <v>17</v>
      </c>
      <c r="D8" s="4"/>
      <c r="E8" s="2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</row>
    <row r="9" spans="1:21" ht="27.9" customHeight="1" x14ac:dyDescent="0.45">
      <c r="A9" s="35"/>
      <c r="B9" s="47"/>
      <c r="C9" s="3" t="s">
        <v>19</v>
      </c>
      <c r="D9" s="7">
        <v>26</v>
      </c>
      <c r="E9" s="3" t="s">
        <v>18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"/>
    </row>
    <row r="10" spans="1:21" ht="27.9" customHeight="1" thickBot="1" x14ac:dyDescent="0.5">
      <c r="A10" s="35"/>
      <c r="B10" s="47"/>
      <c r="C10" s="3" t="s">
        <v>55</v>
      </c>
      <c r="D10" s="4"/>
      <c r="E10" s="3" t="s">
        <v>20</v>
      </c>
      <c r="F10" s="7">
        <v>8983</v>
      </c>
      <c r="G10" s="7">
        <v>7170</v>
      </c>
      <c r="H10" s="7">
        <v>6911</v>
      </c>
      <c r="I10" s="7">
        <v>6844</v>
      </c>
      <c r="J10" s="7">
        <v>8109</v>
      </c>
      <c r="K10" s="7">
        <v>8549</v>
      </c>
      <c r="L10" s="7">
        <v>7450</v>
      </c>
      <c r="M10" s="7">
        <v>7224</v>
      </c>
      <c r="N10" s="7">
        <v>7669</v>
      </c>
      <c r="O10" s="7">
        <v>10822</v>
      </c>
      <c r="P10" s="7">
        <v>11259</v>
      </c>
      <c r="Q10" s="7">
        <v>9933</v>
      </c>
      <c r="R10" s="7">
        <f>SUM(F10:Q10)</f>
        <v>100923</v>
      </c>
      <c r="T10" s="1" t="s">
        <v>21</v>
      </c>
    </row>
    <row r="11" spans="1:21" ht="27.9" customHeight="1" thickBot="1" x14ac:dyDescent="0.5">
      <c r="A11" s="35"/>
      <c r="B11" s="48"/>
      <c r="C11" s="3" t="s">
        <v>22</v>
      </c>
      <c r="D11" s="8">
        <f>ROUND(D8*D9*12-D10,0)</f>
        <v>0</v>
      </c>
      <c r="E11" s="3" t="s">
        <v>23</v>
      </c>
      <c r="F11" s="8">
        <f t="shared" ref="F11:Q11" si="0">ROUND(F9*F10,2)</f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>SUM(F11:Q11)</f>
        <v>0</v>
      </c>
      <c r="T11" s="9">
        <f>D11+R11</f>
        <v>0</v>
      </c>
      <c r="U11" s="10" t="s">
        <v>24</v>
      </c>
    </row>
    <row r="12" spans="1:21" ht="27.9" customHeight="1" x14ac:dyDescent="0.45">
      <c r="A12" s="35">
        <v>2</v>
      </c>
      <c r="B12" s="41" t="s">
        <v>25</v>
      </c>
      <c r="C12" s="3" t="s">
        <v>17</v>
      </c>
      <c r="D12" s="4"/>
      <c r="R12" s="19"/>
    </row>
    <row r="13" spans="1:21" ht="27.9" customHeight="1" x14ac:dyDescent="0.45">
      <c r="A13" s="35"/>
      <c r="B13" s="42"/>
      <c r="C13" s="3" t="s">
        <v>19</v>
      </c>
      <c r="D13" s="7">
        <v>25</v>
      </c>
      <c r="E13" s="3" t="s">
        <v>18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6"/>
    </row>
    <row r="14" spans="1:21" ht="27.9" customHeight="1" thickBot="1" x14ac:dyDescent="0.5">
      <c r="A14" s="35"/>
      <c r="B14" s="42"/>
      <c r="C14" s="3" t="s">
        <v>55</v>
      </c>
      <c r="D14" s="4"/>
      <c r="E14" s="3" t="s">
        <v>20</v>
      </c>
      <c r="F14" s="7">
        <v>3599</v>
      </c>
      <c r="G14" s="7">
        <v>2888</v>
      </c>
      <c r="H14" s="7">
        <v>2822</v>
      </c>
      <c r="I14" s="7">
        <v>3129</v>
      </c>
      <c r="J14" s="7">
        <v>4622</v>
      </c>
      <c r="K14" s="7">
        <v>4700</v>
      </c>
      <c r="L14" s="7">
        <v>3710</v>
      </c>
      <c r="M14" s="7">
        <v>2917</v>
      </c>
      <c r="N14" s="7">
        <v>3052</v>
      </c>
      <c r="O14" s="7">
        <v>3577</v>
      </c>
      <c r="P14" s="7">
        <v>3663</v>
      </c>
      <c r="Q14" s="7">
        <v>3675</v>
      </c>
      <c r="R14" s="7">
        <f>SUM(F14:Q14)</f>
        <v>42354</v>
      </c>
      <c r="T14" s="1" t="s">
        <v>26</v>
      </c>
    </row>
    <row r="15" spans="1:21" ht="27.9" customHeight="1" thickBot="1" x14ac:dyDescent="0.5">
      <c r="A15" s="35"/>
      <c r="B15" s="43"/>
      <c r="C15" s="3" t="s">
        <v>22</v>
      </c>
      <c r="D15" s="8">
        <f>ROUND(D12*D13*12-D14,0)</f>
        <v>0</v>
      </c>
      <c r="E15" s="3" t="s">
        <v>23</v>
      </c>
      <c r="F15" s="8">
        <f>ROUND(F13*F14,2)</f>
        <v>0</v>
      </c>
      <c r="G15" s="8">
        <f t="shared" ref="G15:Q15" si="1">ROUND(G13*G14,2)</f>
        <v>0</v>
      </c>
      <c r="H15" s="8">
        <f t="shared" si="1"/>
        <v>0</v>
      </c>
      <c r="I15" s="8">
        <f t="shared" si="1"/>
        <v>0</v>
      </c>
      <c r="J15" s="8">
        <f t="shared" si="1"/>
        <v>0</v>
      </c>
      <c r="K15" s="8">
        <f t="shared" si="1"/>
        <v>0</v>
      </c>
      <c r="L15" s="8">
        <f t="shared" si="1"/>
        <v>0</v>
      </c>
      <c r="M15" s="8">
        <f t="shared" si="1"/>
        <v>0</v>
      </c>
      <c r="N15" s="8">
        <f t="shared" si="1"/>
        <v>0</v>
      </c>
      <c r="O15" s="8">
        <f t="shared" si="1"/>
        <v>0</v>
      </c>
      <c r="P15" s="8">
        <f t="shared" si="1"/>
        <v>0</v>
      </c>
      <c r="Q15" s="8">
        <f t="shared" si="1"/>
        <v>0</v>
      </c>
      <c r="R15" s="8">
        <f>SUM(F15:Q15)</f>
        <v>0</v>
      </c>
      <c r="T15" s="9">
        <f>D15+R15</f>
        <v>0</v>
      </c>
      <c r="U15" s="10" t="s">
        <v>27</v>
      </c>
    </row>
    <row r="16" spans="1:21" ht="27.9" customHeight="1" x14ac:dyDescent="0.45">
      <c r="A16" s="35">
        <v>3</v>
      </c>
      <c r="B16" s="41" t="s">
        <v>52</v>
      </c>
      <c r="C16" s="3" t="s">
        <v>17</v>
      </c>
      <c r="D16" s="4"/>
      <c r="R16" s="19"/>
    </row>
    <row r="17" spans="1:21" ht="27.9" customHeight="1" x14ac:dyDescent="0.45">
      <c r="A17" s="35"/>
      <c r="B17" s="42"/>
      <c r="C17" s="3" t="s">
        <v>19</v>
      </c>
      <c r="D17" s="7">
        <v>25</v>
      </c>
      <c r="E17" s="3" t="s">
        <v>18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</row>
    <row r="18" spans="1:21" ht="27.9" customHeight="1" thickBot="1" x14ac:dyDescent="0.5">
      <c r="A18" s="35"/>
      <c r="B18" s="42"/>
      <c r="C18" s="3" t="s">
        <v>55</v>
      </c>
      <c r="D18" s="4"/>
      <c r="E18" s="3" t="s">
        <v>20</v>
      </c>
      <c r="F18" s="7">
        <v>4189</v>
      </c>
      <c r="G18" s="7">
        <v>3011</v>
      </c>
      <c r="H18" s="7">
        <v>2814</v>
      </c>
      <c r="I18" s="7">
        <v>3034</v>
      </c>
      <c r="J18" s="7">
        <v>4104</v>
      </c>
      <c r="K18" s="7">
        <v>4833</v>
      </c>
      <c r="L18" s="7">
        <v>3606</v>
      </c>
      <c r="M18" s="7">
        <v>2799</v>
      </c>
      <c r="N18" s="7">
        <v>3168</v>
      </c>
      <c r="O18" s="7">
        <v>4125</v>
      </c>
      <c r="P18" s="7">
        <v>4058</v>
      </c>
      <c r="Q18" s="7">
        <v>4213</v>
      </c>
      <c r="R18" s="7">
        <f>SUM(F18:Q18)</f>
        <v>43954</v>
      </c>
      <c r="T18" s="1" t="s">
        <v>26</v>
      </c>
    </row>
    <row r="19" spans="1:21" ht="27.9" customHeight="1" thickBot="1" x14ac:dyDescent="0.5">
      <c r="A19" s="35"/>
      <c r="B19" s="43"/>
      <c r="C19" s="3" t="s">
        <v>22</v>
      </c>
      <c r="D19" s="8">
        <f>ROUND(D16*D17*12-D18,0)</f>
        <v>0</v>
      </c>
      <c r="E19" s="3" t="s">
        <v>23</v>
      </c>
      <c r="F19" s="8">
        <f t="shared" ref="F19:Q19" si="2">ROUND(F17*F18,2)</f>
        <v>0</v>
      </c>
      <c r="G19" s="8">
        <f t="shared" si="2"/>
        <v>0</v>
      </c>
      <c r="H19" s="8">
        <f t="shared" si="2"/>
        <v>0</v>
      </c>
      <c r="I19" s="8">
        <f t="shared" si="2"/>
        <v>0</v>
      </c>
      <c r="J19" s="8">
        <f t="shared" si="2"/>
        <v>0</v>
      </c>
      <c r="K19" s="8">
        <f t="shared" si="2"/>
        <v>0</v>
      </c>
      <c r="L19" s="8">
        <f t="shared" si="2"/>
        <v>0</v>
      </c>
      <c r="M19" s="8">
        <f t="shared" si="2"/>
        <v>0</v>
      </c>
      <c r="N19" s="8">
        <f t="shared" si="2"/>
        <v>0</v>
      </c>
      <c r="O19" s="8">
        <f t="shared" si="2"/>
        <v>0</v>
      </c>
      <c r="P19" s="8">
        <f t="shared" si="2"/>
        <v>0</v>
      </c>
      <c r="Q19" s="8">
        <f t="shared" si="2"/>
        <v>0</v>
      </c>
      <c r="R19" s="8">
        <f>SUM(F19:Q19)</f>
        <v>0</v>
      </c>
      <c r="T19" s="9">
        <f>D19+R19</f>
        <v>0</v>
      </c>
      <c r="U19" s="10" t="s">
        <v>29</v>
      </c>
    </row>
    <row r="20" spans="1:21" ht="27.9" customHeight="1" x14ac:dyDescent="0.45">
      <c r="A20" s="35">
        <v>4</v>
      </c>
      <c r="B20" s="41" t="s">
        <v>28</v>
      </c>
      <c r="C20" s="3" t="s">
        <v>17</v>
      </c>
      <c r="D20" s="4"/>
      <c r="R20" s="19"/>
    </row>
    <row r="21" spans="1:21" ht="27.9" customHeight="1" x14ac:dyDescent="0.45">
      <c r="A21" s="35"/>
      <c r="B21" s="42"/>
      <c r="C21" s="3" t="s">
        <v>19</v>
      </c>
      <c r="D21" s="7">
        <v>25</v>
      </c>
      <c r="E21" s="3" t="s">
        <v>18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6"/>
    </row>
    <row r="22" spans="1:21" ht="27.9" customHeight="1" thickBot="1" x14ac:dyDescent="0.5">
      <c r="A22" s="35"/>
      <c r="B22" s="42"/>
      <c r="C22" s="3" t="s">
        <v>55</v>
      </c>
      <c r="D22" s="4"/>
      <c r="E22" s="3" t="s">
        <v>20</v>
      </c>
      <c r="F22" s="7">
        <v>7378</v>
      </c>
      <c r="G22" s="7">
        <v>6485</v>
      </c>
      <c r="H22" s="7">
        <v>6517</v>
      </c>
      <c r="I22" s="7">
        <v>7201</v>
      </c>
      <c r="J22" s="7">
        <v>9258</v>
      </c>
      <c r="K22" s="7">
        <v>9853</v>
      </c>
      <c r="L22" s="7">
        <v>8501</v>
      </c>
      <c r="M22" s="7">
        <v>6546</v>
      </c>
      <c r="N22" s="7">
        <v>6184</v>
      </c>
      <c r="O22" s="7">
        <v>7195</v>
      </c>
      <c r="P22" s="7">
        <v>7453</v>
      </c>
      <c r="Q22" s="7">
        <v>7101</v>
      </c>
      <c r="R22" s="7">
        <f>SUM(F22:Q22)</f>
        <v>89672</v>
      </c>
      <c r="T22" s="1" t="s">
        <v>26</v>
      </c>
    </row>
    <row r="23" spans="1:21" ht="27.9" customHeight="1" thickBot="1" x14ac:dyDescent="0.5">
      <c r="A23" s="35"/>
      <c r="B23" s="43"/>
      <c r="C23" s="3" t="s">
        <v>22</v>
      </c>
      <c r="D23" s="8">
        <f>ROUND(D20*D21*12-D22,0)</f>
        <v>0</v>
      </c>
      <c r="E23" s="3" t="s">
        <v>23</v>
      </c>
      <c r="F23" s="8">
        <f>ROUND(F21*F22,2)</f>
        <v>0</v>
      </c>
      <c r="G23" s="8">
        <f t="shared" ref="G23:Q23" si="3">ROUND(G21*G22,2)</f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 t="shared" si="3"/>
        <v>0</v>
      </c>
      <c r="N23" s="8">
        <f t="shared" si="3"/>
        <v>0</v>
      </c>
      <c r="O23" s="8">
        <f t="shared" si="3"/>
        <v>0</v>
      </c>
      <c r="P23" s="8">
        <f t="shared" si="3"/>
        <v>0</v>
      </c>
      <c r="Q23" s="8">
        <f t="shared" si="3"/>
        <v>0</v>
      </c>
      <c r="R23" s="8">
        <f>SUM(F23:Q23)</f>
        <v>0</v>
      </c>
      <c r="T23" s="9">
        <f>D23+R23</f>
        <v>0</v>
      </c>
      <c r="U23" s="10" t="s">
        <v>40</v>
      </c>
    </row>
    <row r="24" spans="1:21" ht="17.100000000000001" customHeight="1" x14ac:dyDescent="0.45"/>
    <row r="25" spans="1:21" ht="27.9" customHeight="1" x14ac:dyDescent="0.45">
      <c r="B25" s="15" t="s">
        <v>51</v>
      </c>
    </row>
    <row r="26" spans="1:21" ht="27.9" customHeight="1" x14ac:dyDescent="0.45">
      <c r="B26" s="20" t="s">
        <v>38</v>
      </c>
      <c r="C26" s="20"/>
      <c r="D26" s="20" t="s">
        <v>47</v>
      </c>
      <c r="E26" s="20"/>
      <c r="F26" s="25" t="s">
        <v>39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</row>
    <row r="27" spans="1:21" ht="27.9" customHeight="1" x14ac:dyDescent="0.45">
      <c r="A27" s="18">
        <v>1</v>
      </c>
      <c r="B27" s="20"/>
      <c r="C27" s="20"/>
      <c r="D27" s="20"/>
      <c r="E27" s="20"/>
      <c r="F27" s="2" t="s">
        <v>58</v>
      </c>
      <c r="G27" s="2" t="s">
        <v>5</v>
      </c>
      <c r="H27" s="2" t="s">
        <v>6</v>
      </c>
      <c r="I27" s="2" t="s">
        <v>7</v>
      </c>
      <c r="J27" s="2" t="s">
        <v>8</v>
      </c>
      <c r="K27" s="2" t="s">
        <v>9</v>
      </c>
      <c r="L27" s="2" t="s">
        <v>10</v>
      </c>
      <c r="M27" s="2" t="s">
        <v>11</v>
      </c>
      <c r="N27" s="2" t="s">
        <v>12</v>
      </c>
      <c r="O27" s="2" t="s">
        <v>13</v>
      </c>
      <c r="P27" s="2" t="s">
        <v>59</v>
      </c>
      <c r="Q27" s="2" t="s">
        <v>14</v>
      </c>
      <c r="R27" s="2" t="s">
        <v>15</v>
      </c>
    </row>
    <row r="28" spans="1:21" ht="27.9" customHeight="1" x14ac:dyDescent="0.45">
      <c r="A28" s="18">
        <v>2</v>
      </c>
      <c r="B28" s="20" t="s">
        <v>41</v>
      </c>
      <c r="C28" s="20"/>
      <c r="D28" s="39" t="s">
        <v>44</v>
      </c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2">
        <f>SUM(F28:Q28)</f>
        <v>0</v>
      </c>
    </row>
    <row r="29" spans="1:21" ht="27.9" customHeight="1" x14ac:dyDescent="0.45">
      <c r="A29" s="18">
        <v>2</v>
      </c>
      <c r="B29" s="20" t="s">
        <v>42</v>
      </c>
      <c r="C29" s="20"/>
      <c r="D29" s="34" t="s">
        <v>45</v>
      </c>
      <c r="E29" s="35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>
        <f t="shared" ref="R29:R31" si="4">SUM(F29:Q29)</f>
        <v>0</v>
      </c>
    </row>
    <row r="30" spans="1:21" ht="27.9" customHeight="1" thickBot="1" x14ac:dyDescent="0.5">
      <c r="A30" s="18">
        <v>3</v>
      </c>
      <c r="B30" s="20" t="s">
        <v>52</v>
      </c>
      <c r="C30" s="20"/>
      <c r="D30" s="34" t="s">
        <v>45</v>
      </c>
      <c r="E30" s="35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>
        <f t="shared" ref="R30" si="5">SUM(F30:Q30)</f>
        <v>0</v>
      </c>
    </row>
    <row r="31" spans="1:21" ht="27.9" customHeight="1" thickBot="1" x14ac:dyDescent="0.5">
      <c r="B31" s="20" t="s">
        <v>43</v>
      </c>
      <c r="C31" s="20"/>
      <c r="D31" s="44" t="s">
        <v>46</v>
      </c>
      <c r="E31" s="45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>
        <f t="shared" si="4"/>
        <v>0</v>
      </c>
      <c r="T31" s="13">
        <f>SUM(R28:R31)</f>
        <v>0</v>
      </c>
      <c r="U31" s="10" t="s">
        <v>56</v>
      </c>
    </row>
    <row r="32" spans="1:21" ht="51.75" customHeight="1" x14ac:dyDescent="0.45"/>
    <row r="33" spans="2:18" ht="27.9" customHeight="1" x14ac:dyDescent="0.45">
      <c r="C33" s="36" t="s">
        <v>48</v>
      </c>
      <c r="D33" s="37"/>
      <c r="E33" s="37"/>
      <c r="F33" s="37"/>
      <c r="G33" s="37"/>
      <c r="H33" s="37"/>
      <c r="I33" s="37"/>
      <c r="J33" s="38"/>
    </row>
    <row r="35" spans="2:18" s="14" customFormat="1" ht="27.9" customHeight="1" thickBot="1" x14ac:dyDescent="0.5">
      <c r="B35" s="15" t="s">
        <v>50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27.9" customHeight="1" thickBot="1" x14ac:dyDescent="0.5">
      <c r="B36" s="16" t="s">
        <v>30</v>
      </c>
      <c r="C36" s="30">
        <f>T11+T15+T19+T23-T31</f>
        <v>0</v>
      </c>
      <c r="D36" s="31"/>
      <c r="E36" s="17" t="s">
        <v>31</v>
      </c>
      <c r="F36" s="32">
        <f>ROUNDDOWN(C36,0)</f>
        <v>0</v>
      </c>
      <c r="G36" s="33"/>
      <c r="H36" s="14" t="s">
        <v>32</v>
      </c>
      <c r="I36" s="16" t="s">
        <v>33</v>
      </c>
      <c r="J36" s="28">
        <f>F36-N36</f>
        <v>0</v>
      </c>
      <c r="K36" s="29"/>
      <c r="L36" s="14"/>
      <c r="M36" s="16" t="s">
        <v>34</v>
      </c>
      <c r="N36" s="28">
        <f>ROUNDDOWN(F36-F36/1.1,0)</f>
        <v>0</v>
      </c>
      <c r="O36" s="29"/>
      <c r="P36" s="14"/>
      <c r="Q36" s="14"/>
      <c r="R36" s="14"/>
    </row>
    <row r="37" spans="2:18" ht="27.9" customHeight="1" x14ac:dyDescent="0.45">
      <c r="C37" s="1" t="s">
        <v>57</v>
      </c>
      <c r="F37" s="1" t="s">
        <v>35</v>
      </c>
      <c r="J37" s="1" t="s">
        <v>36</v>
      </c>
      <c r="N37" s="1" t="s">
        <v>37</v>
      </c>
    </row>
  </sheetData>
  <mergeCells count="30">
    <mergeCell ref="D29:E29"/>
    <mergeCell ref="D31:E31"/>
    <mergeCell ref="A8:A11"/>
    <mergeCell ref="A12:A15"/>
    <mergeCell ref="A16:A19"/>
    <mergeCell ref="A20:A23"/>
    <mergeCell ref="B8:B11"/>
    <mergeCell ref="J36:K36"/>
    <mergeCell ref="N36:O36"/>
    <mergeCell ref="C36:D36"/>
    <mergeCell ref="F36:G36"/>
    <mergeCell ref="B30:C30"/>
    <mergeCell ref="D30:E30"/>
    <mergeCell ref="C33:J33"/>
    <mergeCell ref="B26:C27"/>
    <mergeCell ref="B28:C28"/>
    <mergeCell ref="B29:C29"/>
    <mergeCell ref="B31:C31"/>
    <mergeCell ref="B1:T1"/>
    <mergeCell ref="C3:E3"/>
    <mergeCell ref="B6:B7"/>
    <mergeCell ref="C6:D7"/>
    <mergeCell ref="E6:R6"/>
    <mergeCell ref="E8:R8"/>
    <mergeCell ref="F26:R26"/>
    <mergeCell ref="D26:E27"/>
    <mergeCell ref="D28:E28"/>
    <mergeCell ref="B12:B15"/>
    <mergeCell ref="B16:B19"/>
    <mergeCell ref="B20:B23"/>
  </mergeCells>
  <phoneticPr fontId="2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設計書（高圧）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佳祐</dc:creator>
  <cp:lastModifiedBy>植野 元心</cp:lastModifiedBy>
  <cp:lastPrinted>2024-11-05T06:53:33Z</cp:lastPrinted>
  <dcterms:created xsi:type="dcterms:W3CDTF">2019-10-29T12:48:28Z</dcterms:created>
  <dcterms:modified xsi:type="dcterms:W3CDTF">2025-11-27T09:58:57Z</dcterms:modified>
</cp:coreProperties>
</file>