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96"/>
  </bookViews>
  <sheets>
    <sheet name="Sheet1" sheetId="1" r:id="rId1"/>
  </sheets>
  <definedNames>
    <definedName name="_xlnm.Print_Area" localSheetId="0">Sheet1!$A$1:$U$63</definedName>
    <definedName name="_xlnm.Print_Titles" localSheetId="0">Sheet1!$A:$U,Sheet1!$1:$7</definedName>
  </definedNames>
  <calcPr calcId="162913"/>
</workbook>
</file>

<file path=xl/calcChain.xml><?xml version="1.0" encoding="utf-8"?>
<calcChain xmlns="http://schemas.openxmlformats.org/spreadsheetml/2006/main">
  <c r="D43" i="1" l="1"/>
  <c r="Q11" i="1"/>
  <c r="D59" i="1" l="1"/>
  <c r="D55" i="1"/>
  <c r="D51" i="1"/>
  <c r="D47" i="1"/>
  <c r="D39" i="1"/>
  <c r="D35" i="1"/>
  <c r="D31" i="1"/>
  <c r="D27" i="1"/>
  <c r="D23" i="1"/>
  <c r="D19" i="1"/>
  <c r="D15" i="1"/>
  <c r="D11" i="1"/>
  <c r="R9" i="1" l="1"/>
  <c r="G59" i="1"/>
  <c r="H59" i="1"/>
  <c r="I59" i="1"/>
  <c r="J59" i="1"/>
  <c r="K59" i="1"/>
  <c r="L59" i="1"/>
  <c r="M59" i="1"/>
  <c r="N59" i="1"/>
  <c r="O59" i="1"/>
  <c r="P59" i="1"/>
  <c r="Q59" i="1"/>
  <c r="F59" i="1"/>
  <c r="G55" i="1"/>
  <c r="H55" i="1"/>
  <c r="I55" i="1"/>
  <c r="J55" i="1"/>
  <c r="K55" i="1"/>
  <c r="L55" i="1"/>
  <c r="M55" i="1"/>
  <c r="N55" i="1"/>
  <c r="O55" i="1"/>
  <c r="P55" i="1"/>
  <c r="Q55" i="1"/>
  <c r="F55" i="1"/>
  <c r="G51" i="1"/>
  <c r="H51" i="1"/>
  <c r="I51" i="1"/>
  <c r="J51" i="1"/>
  <c r="K51" i="1"/>
  <c r="L51" i="1"/>
  <c r="M51" i="1"/>
  <c r="N51" i="1"/>
  <c r="O51" i="1"/>
  <c r="P51" i="1"/>
  <c r="Q51" i="1"/>
  <c r="F51" i="1"/>
  <c r="G47" i="1"/>
  <c r="H47" i="1"/>
  <c r="I47" i="1"/>
  <c r="J47" i="1"/>
  <c r="K47" i="1"/>
  <c r="L47" i="1"/>
  <c r="M47" i="1"/>
  <c r="N47" i="1"/>
  <c r="O47" i="1"/>
  <c r="P47" i="1"/>
  <c r="Q47" i="1"/>
  <c r="F47" i="1"/>
  <c r="G43" i="1"/>
  <c r="H43" i="1"/>
  <c r="I43" i="1"/>
  <c r="J43" i="1"/>
  <c r="K43" i="1"/>
  <c r="L43" i="1"/>
  <c r="M43" i="1"/>
  <c r="N43" i="1"/>
  <c r="O43" i="1"/>
  <c r="P43" i="1"/>
  <c r="Q43" i="1"/>
  <c r="F43" i="1"/>
  <c r="G39" i="1"/>
  <c r="H39" i="1"/>
  <c r="I39" i="1"/>
  <c r="J39" i="1"/>
  <c r="K39" i="1"/>
  <c r="L39" i="1"/>
  <c r="M39" i="1"/>
  <c r="N39" i="1"/>
  <c r="O39" i="1"/>
  <c r="P39" i="1"/>
  <c r="Q39" i="1"/>
  <c r="F39" i="1"/>
  <c r="G35" i="1"/>
  <c r="H35" i="1"/>
  <c r="I35" i="1"/>
  <c r="J35" i="1"/>
  <c r="K35" i="1"/>
  <c r="L35" i="1"/>
  <c r="M35" i="1"/>
  <c r="N35" i="1"/>
  <c r="O35" i="1"/>
  <c r="P35" i="1"/>
  <c r="Q35" i="1"/>
  <c r="F35" i="1"/>
  <c r="G31" i="1"/>
  <c r="H31" i="1"/>
  <c r="I31" i="1"/>
  <c r="J31" i="1"/>
  <c r="K31" i="1"/>
  <c r="L31" i="1"/>
  <c r="M31" i="1"/>
  <c r="N31" i="1"/>
  <c r="O31" i="1"/>
  <c r="P31" i="1"/>
  <c r="Q31" i="1"/>
  <c r="F31" i="1"/>
  <c r="G27" i="1"/>
  <c r="H27" i="1"/>
  <c r="I27" i="1"/>
  <c r="J27" i="1"/>
  <c r="K27" i="1"/>
  <c r="L27" i="1"/>
  <c r="M27" i="1"/>
  <c r="N27" i="1"/>
  <c r="O27" i="1"/>
  <c r="P27" i="1"/>
  <c r="Q27" i="1"/>
  <c r="F27" i="1"/>
  <c r="G23" i="1"/>
  <c r="H23" i="1"/>
  <c r="I23" i="1"/>
  <c r="J23" i="1"/>
  <c r="K23" i="1"/>
  <c r="L23" i="1"/>
  <c r="M23" i="1"/>
  <c r="N23" i="1"/>
  <c r="O23" i="1"/>
  <c r="P23" i="1"/>
  <c r="Q23" i="1"/>
  <c r="F23" i="1"/>
  <c r="G19" i="1"/>
  <c r="H19" i="1"/>
  <c r="I19" i="1"/>
  <c r="J19" i="1"/>
  <c r="K19" i="1"/>
  <c r="L19" i="1"/>
  <c r="M19" i="1"/>
  <c r="N19" i="1"/>
  <c r="O19" i="1"/>
  <c r="P19" i="1"/>
  <c r="Q19" i="1"/>
  <c r="F19" i="1"/>
  <c r="G15" i="1"/>
  <c r="H15" i="1"/>
  <c r="I15" i="1"/>
  <c r="J15" i="1"/>
  <c r="K15" i="1"/>
  <c r="L15" i="1"/>
  <c r="M15" i="1"/>
  <c r="N15" i="1"/>
  <c r="O15" i="1"/>
  <c r="P15" i="1"/>
  <c r="Q15" i="1"/>
  <c r="F15" i="1"/>
  <c r="G11" i="1"/>
  <c r="H11" i="1"/>
  <c r="I11" i="1"/>
  <c r="J11" i="1"/>
  <c r="K11" i="1"/>
  <c r="L11" i="1"/>
  <c r="M11" i="1"/>
  <c r="N11" i="1"/>
  <c r="O11" i="1"/>
  <c r="P11" i="1"/>
  <c r="F11" i="1"/>
  <c r="R59" i="1" l="1"/>
  <c r="T59" i="1" s="1"/>
  <c r="R57" i="1"/>
  <c r="R53" i="1"/>
  <c r="R55" i="1" l="1"/>
  <c r="T55" i="1" s="1"/>
  <c r="R45" i="1"/>
  <c r="R47" i="1" l="1"/>
  <c r="T47" i="1" s="1"/>
  <c r="R41" i="1"/>
  <c r="R37" i="1"/>
  <c r="R17" i="1"/>
  <c r="R33" i="1"/>
  <c r="R21" i="1"/>
  <c r="R25" i="1"/>
  <c r="R13" i="1"/>
  <c r="R29" i="1"/>
  <c r="R49" i="1"/>
  <c r="R39" i="1" l="1"/>
  <c r="T39" i="1" s="1"/>
  <c r="R35" i="1"/>
  <c r="T35" i="1" s="1"/>
  <c r="R51" i="1"/>
  <c r="T51" i="1" s="1"/>
  <c r="R23" i="1" l="1"/>
  <c r="T23" i="1" s="1"/>
  <c r="R11" i="1"/>
  <c r="T11" i="1" s="1"/>
  <c r="R43" i="1"/>
  <c r="T43" i="1" s="1"/>
  <c r="R27" i="1"/>
  <c r="T27" i="1" s="1"/>
  <c r="R15" i="1"/>
  <c r="T15" i="1" s="1"/>
  <c r="R31" i="1"/>
  <c r="T31" i="1" s="1"/>
  <c r="R19" i="1"/>
  <c r="T19" i="1" s="1"/>
  <c r="C62" i="1" l="1"/>
  <c r="F62" i="1" s="1"/>
  <c r="K62" i="1" s="1"/>
  <c r="P62" i="1" l="1"/>
</calcChain>
</file>

<file path=xl/sharedStrings.xml><?xml version="1.0" encoding="utf-8"?>
<sst xmlns="http://schemas.openxmlformats.org/spreadsheetml/2006/main" count="174" uniqueCount="66">
  <si>
    <t>対象施設</t>
    <rPh sb="0" eb="2">
      <t>タイショウ</t>
    </rPh>
    <rPh sb="2" eb="4">
      <t>シセツ</t>
    </rPh>
    <phoneticPr fontId="1"/>
  </si>
  <si>
    <t>計</t>
    <rPh sb="0" eb="1">
      <t>ケイ</t>
    </rPh>
    <phoneticPr fontId="1"/>
  </si>
  <si>
    <t>基本料金単価
（円／kW）　a</t>
    <rPh sb="0" eb="2">
      <t>キホン</t>
    </rPh>
    <rPh sb="2" eb="4">
      <t>リョウキン</t>
    </rPh>
    <rPh sb="4" eb="6">
      <t>タンカ</t>
    </rPh>
    <rPh sb="8" eb="9">
      <t>エン</t>
    </rPh>
    <phoneticPr fontId="1"/>
  </si>
  <si>
    <t>基本料金A</t>
    <rPh sb="0" eb="2">
      <t>キホン</t>
    </rPh>
    <rPh sb="2" eb="4">
      <t>リョウキン</t>
    </rPh>
    <phoneticPr fontId="1"/>
  </si>
  <si>
    <t>契約電力（kW）
b</t>
    <rPh sb="0" eb="2">
      <t>ケイヤク</t>
    </rPh>
    <rPh sb="2" eb="4">
      <t>デンリョク</t>
    </rPh>
    <phoneticPr fontId="1"/>
  </si>
  <si>
    <t>供給期間</t>
    <rPh sb="0" eb="2">
      <t>キョウキュウ</t>
    </rPh>
    <rPh sb="2" eb="4">
      <t>キカン</t>
    </rPh>
    <phoneticPr fontId="1"/>
  </si>
  <si>
    <t>A+B</t>
    <phoneticPr fontId="1"/>
  </si>
  <si>
    <t>(1)</t>
    <phoneticPr fontId="1"/>
  </si>
  <si>
    <t>(7)</t>
    <phoneticPr fontId="1"/>
  </si>
  <si>
    <t>(5)</t>
    <phoneticPr fontId="1"/>
  </si>
  <si>
    <t>総合計</t>
    <rPh sb="0" eb="1">
      <t>ソウ</t>
    </rPh>
    <rPh sb="1" eb="3">
      <t>ゴウケイ</t>
    </rPh>
    <phoneticPr fontId="6"/>
  </si>
  <si>
    <t>≒</t>
    <phoneticPr fontId="6"/>
  </si>
  <si>
    <t>円</t>
    <rPh sb="0" eb="1">
      <t>エン</t>
    </rPh>
    <phoneticPr fontId="6"/>
  </si>
  <si>
    <t>（税抜額）</t>
    <rPh sb="1" eb="2">
      <t>ゼイ</t>
    </rPh>
    <rPh sb="2" eb="3">
      <t>バツ</t>
    </rPh>
    <rPh sb="3" eb="4">
      <t>ガク</t>
    </rPh>
    <phoneticPr fontId="6"/>
  </si>
  <si>
    <t>（消費税）</t>
    <phoneticPr fontId="6"/>
  </si>
  <si>
    <t>①</t>
    <phoneticPr fontId="6"/>
  </si>
  <si>
    <t>②＝（①の1円未満切捨て）</t>
    <rPh sb="6" eb="9">
      <t>エンミマン</t>
    </rPh>
    <rPh sb="9" eb="11">
      <t>キリス</t>
    </rPh>
    <phoneticPr fontId="6"/>
  </si>
  <si>
    <t>④＝(②－③)</t>
    <phoneticPr fontId="6"/>
  </si>
  <si>
    <t>電力量料金B</t>
    <rPh sb="0" eb="2">
      <t>デンリョク</t>
    </rPh>
    <rPh sb="2" eb="3">
      <t>リョウ</t>
    </rPh>
    <rPh sb="3" eb="5">
      <t>リョウキン</t>
    </rPh>
    <phoneticPr fontId="1"/>
  </si>
  <si>
    <t>12月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</si>
  <si>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</si>
  <si>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</si>
  <si>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</si>
  <si>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</si>
  <si>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</si>
  <si>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</si>
  <si>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</si>
  <si>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</si>
  <si>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1" eb="2">
      <t>ガツ</t>
    </rPh>
    <phoneticPr fontId="1"/>
  </si>
  <si>
    <t>【高圧電力】</t>
    <rPh sb="1" eb="3">
      <t>コウアツ</t>
    </rPh>
    <rPh sb="3" eb="5">
      <t>デンリョク</t>
    </rPh>
    <phoneticPr fontId="1"/>
  </si>
  <si>
    <t>11月</t>
    <rPh sb="2" eb="3">
      <t>ガツ</t>
    </rPh>
    <phoneticPr fontId="1"/>
  </si>
  <si>
    <t>(2)</t>
    <phoneticPr fontId="1"/>
  </si>
  <si>
    <t>(3)</t>
    <phoneticPr fontId="1"/>
  </si>
  <si>
    <t>(4)</t>
    <phoneticPr fontId="1"/>
  </si>
  <si>
    <t>(6)</t>
    <phoneticPr fontId="1"/>
  </si>
  <si>
    <t>(8)</t>
    <phoneticPr fontId="1"/>
  </si>
  <si>
    <t>(9)</t>
    <phoneticPr fontId="1"/>
  </si>
  <si>
    <t>(10)</t>
    <phoneticPr fontId="1"/>
  </si>
  <si>
    <t>商号または名称</t>
    <rPh sb="0" eb="2">
      <t>ショウゴウ</t>
    </rPh>
    <rPh sb="5" eb="7">
      <t>メイショウ</t>
    </rPh>
    <phoneticPr fontId="1"/>
  </si>
  <si>
    <t>福島県会津家畜保健衛生所
（業務用電力）</t>
    <rPh sb="0" eb="3">
      <t>フクシマケン</t>
    </rPh>
    <rPh sb="3" eb="5">
      <t>アイヅ</t>
    </rPh>
    <rPh sb="5" eb="7">
      <t>カチク</t>
    </rPh>
    <rPh sb="7" eb="9">
      <t>ホケン</t>
    </rPh>
    <rPh sb="9" eb="12">
      <t>エイセイジョ</t>
    </rPh>
    <rPh sb="14" eb="17">
      <t>ギョウムヨウ</t>
    </rPh>
    <rPh sb="17" eb="19">
      <t>デンリョク</t>
    </rPh>
    <phoneticPr fontId="1"/>
  </si>
  <si>
    <t>福島県農業総合センター本部
（業務用電力）</t>
    <rPh sb="0" eb="3">
      <t>フクシマケン</t>
    </rPh>
    <rPh sb="3" eb="5">
      <t>ノウギョウ</t>
    </rPh>
    <rPh sb="5" eb="7">
      <t>ソウゴウ</t>
    </rPh>
    <rPh sb="11" eb="13">
      <t>ホンブ</t>
    </rPh>
    <rPh sb="15" eb="18">
      <t>ギョウムヨウ</t>
    </rPh>
    <rPh sb="18" eb="20">
      <t>デンリョク</t>
    </rPh>
    <phoneticPr fontId="1"/>
  </si>
  <si>
    <t>福島県農業総合センター果樹研究所
（業務用電力）</t>
    <rPh sb="0" eb="3">
      <t>フクシマケン</t>
    </rPh>
    <rPh sb="3" eb="5">
      <t>ノウギョウ</t>
    </rPh>
    <rPh sb="5" eb="7">
      <t>ソウゴウ</t>
    </rPh>
    <rPh sb="11" eb="13">
      <t>カジュ</t>
    </rPh>
    <rPh sb="13" eb="16">
      <t>ケンキュウジョ</t>
    </rPh>
    <rPh sb="18" eb="21">
      <t>ギョウムヨウ</t>
    </rPh>
    <rPh sb="21" eb="23">
      <t>デンリョク</t>
    </rPh>
    <phoneticPr fontId="1"/>
  </si>
  <si>
    <t>福島県農業総合センター会津地域研究所
（業務用電力）</t>
    <rPh sb="0" eb="3">
      <t>フクシマケン</t>
    </rPh>
    <rPh sb="3" eb="5">
      <t>ノウギョウ</t>
    </rPh>
    <rPh sb="5" eb="7">
      <t>ソウゴウ</t>
    </rPh>
    <rPh sb="11" eb="13">
      <t>アイヅ</t>
    </rPh>
    <rPh sb="13" eb="15">
      <t>チイキ</t>
    </rPh>
    <rPh sb="15" eb="18">
      <t>ケンキュウジョ</t>
    </rPh>
    <rPh sb="20" eb="23">
      <t>ギョウムヨウ</t>
    </rPh>
    <rPh sb="23" eb="25">
      <t>デンリョク</t>
    </rPh>
    <phoneticPr fontId="1"/>
  </si>
  <si>
    <t>福島県農業総合センター農業短期大学校
（業務用電力）</t>
    <rPh sb="0" eb="3">
      <t>フクシマケン</t>
    </rPh>
    <rPh sb="3" eb="5">
      <t>ノウギョウ</t>
    </rPh>
    <rPh sb="5" eb="7">
      <t>ソウゴウ</t>
    </rPh>
    <rPh sb="11" eb="13">
      <t>ノウギョウ</t>
    </rPh>
    <rPh sb="13" eb="15">
      <t>タンキ</t>
    </rPh>
    <rPh sb="15" eb="18">
      <t>ダイガッコウ</t>
    </rPh>
    <rPh sb="20" eb="23">
      <t>ギョウムヨウ</t>
    </rPh>
    <rPh sb="23" eb="25">
      <t>デンリョク</t>
    </rPh>
    <phoneticPr fontId="1"/>
  </si>
  <si>
    <t>福島県林業研究センター
（業務用電力）</t>
    <rPh sb="0" eb="3">
      <t>フクシマケン</t>
    </rPh>
    <rPh sb="3" eb="5">
      <t>リンギョウ</t>
    </rPh>
    <rPh sb="5" eb="7">
      <t>ケンキュウ</t>
    </rPh>
    <rPh sb="13" eb="16">
      <t>ギョウムヨウ</t>
    </rPh>
    <rPh sb="16" eb="18">
      <t>デンリョク</t>
    </rPh>
    <phoneticPr fontId="1"/>
  </si>
  <si>
    <t>福島県農業総合センター浜地域研究所
（業務用電力）</t>
    <rPh sb="0" eb="3">
      <t>フクシマケン</t>
    </rPh>
    <rPh sb="3" eb="5">
      <t>ノウギョウ</t>
    </rPh>
    <rPh sb="5" eb="7">
      <t>ソウゴウ</t>
    </rPh>
    <rPh sb="11" eb="12">
      <t>ハマ</t>
    </rPh>
    <rPh sb="12" eb="14">
      <t>チイキ</t>
    </rPh>
    <rPh sb="14" eb="17">
      <t>ケンキュウジョ</t>
    </rPh>
    <rPh sb="19" eb="22">
      <t>ギョウムヨウ</t>
    </rPh>
    <rPh sb="22" eb="24">
      <t>デンリョク</t>
    </rPh>
    <phoneticPr fontId="1"/>
  </si>
  <si>
    <t>福島県中央家畜保健衛生所
保冷施設
（高圧電力Ｓ）</t>
    <rPh sb="0" eb="3">
      <t>フクシマケン</t>
    </rPh>
    <rPh sb="3" eb="5">
      <t>チュウオウ</t>
    </rPh>
    <rPh sb="5" eb="7">
      <t>カチク</t>
    </rPh>
    <rPh sb="7" eb="9">
      <t>ホケン</t>
    </rPh>
    <rPh sb="9" eb="11">
      <t>エイセイ</t>
    </rPh>
    <rPh sb="11" eb="12">
      <t>ショ</t>
    </rPh>
    <rPh sb="13" eb="15">
      <t>ホレイ</t>
    </rPh>
    <rPh sb="15" eb="17">
      <t>シセツ</t>
    </rPh>
    <rPh sb="19" eb="21">
      <t>コウアツ</t>
    </rPh>
    <rPh sb="21" eb="23">
      <t>デンリョク</t>
    </rPh>
    <phoneticPr fontId="1"/>
  </si>
  <si>
    <t>福島県農業総合センター畜産研究所
（業務用電力）</t>
    <rPh sb="0" eb="3">
      <t>フクシマケン</t>
    </rPh>
    <rPh sb="3" eb="5">
      <t>ノウギョウ</t>
    </rPh>
    <rPh sb="5" eb="7">
      <t>ソウゴウ</t>
    </rPh>
    <rPh sb="11" eb="13">
      <t>チクサン</t>
    </rPh>
    <rPh sb="13" eb="16">
      <t>ケンキュウジョ</t>
    </rPh>
    <rPh sb="18" eb="21">
      <t>ギョウムヨウ</t>
    </rPh>
    <rPh sb="21" eb="23">
      <t>デンリョク</t>
    </rPh>
    <phoneticPr fontId="1"/>
  </si>
  <si>
    <t>福島県内水面水産試験場
（業務用電力）</t>
    <rPh sb="0" eb="3">
      <t>フクシマケン</t>
    </rPh>
    <rPh sb="3" eb="4">
      <t>ナイ</t>
    </rPh>
    <rPh sb="4" eb="6">
      <t>スイメン</t>
    </rPh>
    <rPh sb="6" eb="8">
      <t>スイサン</t>
    </rPh>
    <rPh sb="8" eb="11">
      <t>シケンジョウ</t>
    </rPh>
    <rPh sb="13" eb="15">
      <t>ギョウム</t>
    </rPh>
    <rPh sb="15" eb="16">
      <t>ヨウ</t>
    </rPh>
    <rPh sb="16" eb="18">
      <t>デンリョク</t>
    </rPh>
    <phoneticPr fontId="1"/>
  </si>
  <si>
    <t>福島県中央家畜保健衛生所　事務所棟他
（業務用電力）</t>
    <rPh sb="0" eb="3">
      <t>フクシマケン</t>
    </rPh>
    <rPh sb="3" eb="5">
      <t>チュウオウ</t>
    </rPh>
    <rPh sb="5" eb="7">
      <t>カチク</t>
    </rPh>
    <rPh sb="7" eb="9">
      <t>ホケン</t>
    </rPh>
    <rPh sb="9" eb="11">
      <t>エイセイ</t>
    </rPh>
    <rPh sb="11" eb="12">
      <t>ショ</t>
    </rPh>
    <rPh sb="13" eb="15">
      <t>ジム</t>
    </rPh>
    <rPh sb="15" eb="16">
      <t>ショ</t>
    </rPh>
    <rPh sb="16" eb="17">
      <t>トウ</t>
    </rPh>
    <rPh sb="17" eb="18">
      <t>ホカ</t>
    </rPh>
    <rPh sb="20" eb="23">
      <t>ギョウムヨウ</t>
    </rPh>
    <rPh sb="23" eb="25">
      <t>デンリョク</t>
    </rPh>
    <phoneticPr fontId="1"/>
  </si>
  <si>
    <t>(11)</t>
    <phoneticPr fontId="1"/>
  </si>
  <si>
    <t>(12)</t>
    <phoneticPr fontId="1"/>
  </si>
  <si>
    <t>水産海洋研究センター
（業務用電力）</t>
    <rPh sb="0" eb="2">
      <t>スイサン</t>
    </rPh>
    <rPh sb="2" eb="4">
      <t>カイヨウ</t>
    </rPh>
    <rPh sb="4" eb="6">
      <t>ケンキュウ</t>
    </rPh>
    <rPh sb="12" eb="15">
      <t>ギョウムヨウ</t>
    </rPh>
    <rPh sb="15" eb="17">
      <t>デンリョク</t>
    </rPh>
    <phoneticPr fontId="1"/>
  </si>
  <si>
    <t>○○割引額（円）
c</t>
    <rPh sb="2" eb="5">
      <t>ワリビキガク</t>
    </rPh>
    <rPh sb="6" eb="7">
      <t>エン</t>
    </rPh>
    <phoneticPr fontId="1"/>
  </si>
  <si>
    <t>電力料金単価
（円／kW）　d</t>
    <rPh sb="0" eb="2">
      <t>デンリョク</t>
    </rPh>
    <rPh sb="2" eb="4">
      <t>リョウキン</t>
    </rPh>
    <rPh sb="4" eb="6">
      <t>タンカ</t>
    </rPh>
    <rPh sb="8" eb="9">
      <t>エン</t>
    </rPh>
    <phoneticPr fontId="4"/>
  </si>
  <si>
    <t>予定使用電力量
（kWh）　e</t>
    <rPh sb="0" eb="4">
      <t>ヨテイシヨウ</t>
    </rPh>
    <rPh sb="4" eb="7">
      <t>デンリョクリョウ</t>
    </rPh>
    <phoneticPr fontId="1"/>
  </si>
  <si>
    <t>○○割引額（円）
f</t>
    <rPh sb="2" eb="5">
      <t>ワリビキガク</t>
    </rPh>
    <rPh sb="6" eb="7">
      <t>エン</t>
    </rPh>
    <phoneticPr fontId="1"/>
  </si>
  <si>
    <t>基本料金計（円）
(a×b×12月）-ｃ</t>
    <rPh sb="0" eb="2">
      <t>キホン</t>
    </rPh>
    <rPh sb="2" eb="4">
      <t>リョウキン</t>
    </rPh>
    <rPh sb="4" eb="5">
      <t>ケイ</t>
    </rPh>
    <rPh sb="6" eb="7">
      <t>エン</t>
    </rPh>
    <rPh sb="16" eb="17">
      <t>ツキ</t>
    </rPh>
    <phoneticPr fontId="1"/>
  </si>
  <si>
    <t>電力量料金計（円）
　(d×e)-f</t>
    <rPh sb="0" eb="3">
      <t>デンリョクリョウ</t>
    </rPh>
    <rPh sb="3" eb="5">
      <t>リョウキン</t>
    </rPh>
    <rPh sb="5" eb="6">
      <t>ケイ</t>
    </rPh>
    <rPh sb="7" eb="8">
      <t>エン</t>
    </rPh>
    <phoneticPr fontId="1"/>
  </si>
  <si>
    <t>(13)</t>
    <phoneticPr fontId="1"/>
  </si>
  <si>
    <t>内訳書</t>
    <rPh sb="0" eb="3">
      <t>ウチワケショ</t>
    </rPh>
    <phoneticPr fontId="1"/>
  </si>
  <si>
    <t>③＝(②／1.10）</t>
    <phoneticPr fontId="6"/>
  </si>
  <si>
    <t>水産資源
研究所
（高圧電力）</t>
    <rPh sb="0" eb="2">
      <t>スイサン</t>
    </rPh>
    <rPh sb="2" eb="4">
      <t>シゲン</t>
    </rPh>
    <rPh sb="5" eb="8">
      <t>ケンキュウショ</t>
    </rPh>
    <rPh sb="10" eb="12">
      <t>コウアツ</t>
    </rPh>
    <rPh sb="12" eb="14">
      <t>デンリョク</t>
    </rPh>
    <phoneticPr fontId="1"/>
  </si>
  <si>
    <t>様式１０</t>
    <rPh sb="0" eb="2">
      <t>ヨウシキ</t>
    </rPh>
    <phoneticPr fontId="1"/>
  </si>
  <si>
    <t>福島県会津家畜保健衛生所ほか12施設の電気供給業務</t>
    <rPh sb="0" eb="3">
      <t>フクシマケン</t>
    </rPh>
    <rPh sb="3" eb="5">
      <t>アイヅ</t>
    </rPh>
    <rPh sb="5" eb="7">
      <t>カチク</t>
    </rPh>
    <rPh sb="7" eb="9">
      <t>ホケン</t>
    </rPh>
    <rPh sb="9" eb="12">
      <t>エイセイジョ</t>
    </rPh>
    <rPh sb="16" eb="18">
      <t>シセツ</t>
    </rPh>
    <rPh sb="19" eb="21">
      <t>デンキ</t>
    </rPh>
    <rPh sb="21" eb="23">
      <t>キョウキュウ</t>
    </rPh>
    <rPh sb="23" eb="25">
      <t>ギョウム</t>
    </rPh>
    <phoneticPr fontId="1"/>
  </si>
  <si>
    <t>令和8年1月</t>
    <rPh sb="0" eb="1">
      <t>レイワ</t>
    </rPh>
    <rPh sb="4" eb="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</si>
</sst>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;[Red]\-#,##0.00\ "/>
    <numFmt numFmtId="177" formatCode="0&quot;(kW)&quot;"/>
    <numFmt numFmtId="178" formatCode="#,##0_ 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 style="hair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/>
    <xf numFmtId="0" fontId="0" fillId="2" borderId="6" xfId="0" applyFill="1" applyBorder="1"/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0" fillId="2" borderId="16" xfId="0" applyNumberFormat="1" applyFill="1" applyBorder="1" applyAlignment="1">
      <alignment vertical="center"/>
    </xf>
    <xf numFmtId="40" fontId="0" fillId="0" borderId="1" xfId="1" applyNumberFormat="1" applyFont="1" applyBorder="1" applyAlignment="1">
      <alignment vertical="center"/>
    </xf>
    <xf numFmtId="40" fontId="0" fillId="0" borderId="1" xfId="1" applyNumberFormat="1" applyFont="1" applyBorder="1" applyAlignment="1"/>
    <xf numFmtId="40" fontId="0" fillId="0" borderId="10" xfId="1" applyNumberFormat="1" applyFont="1" applyBorder="1" applyAlignment="1"/>
    <xf numFmtId="38" fontId="0" fillId="0" borderId="23" xfId="1" applyFont="1" applyFill="1" applyBorder="1" applyAlignment="1"/>
    <xf numFmtId="38" fontId="0" fillId="0" borderId="19" xfId="0" applyNumberFormat="1" applyBorder="1"/>
    <xf numFmtId="176" fontId="0" fillId="0" borderId="1" xfId="1" applyNumberFormat="1" applyFont="1" applyBorder="1" applyAlignment="1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177" fontId="0" fillId="0" borderId="8" xfId="0" applyNumberFormat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Alignment="1">
      <alignment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shrinkToFit="1"/>
    </xf>
    <xf numFmtId="38" fontId="7" fillId="0" borderId="28" xfId="2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33" xfId="0" applyFill="1" applyBorder="1"/>
    <xf numFmtId="38" fontId="0" fillId="0" borderId="34" xfId="1" applyFont="1" applyFill="1" applyBorder="1" applyAlignment="1"/>
    <xf numFmtId="40" fontId="0" fillId="0" borderId="0" xfId="0" applyNumberFormat="1"/>
    <xf numFmtId="0" fontId="10" fillId="0" borderId="0" xfId="0" applyFont="1" applyAlignment="1">
      <alignment shrinkToFi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0" fontId="0" fillId="0" borderId="17" xfId="1" applyNumberFormat="1" applyFont="1" applyBorder="1" applyAlignment="1"/>
    <xf numFmtId="0" fontId="0" fillId="0" borderId="15" xfId="0" applyBorder="1" applyAlignment="1">
      <alignment horizontal="center" vertical="center" wrapText="1"/>
    </xf>
    <xf numFmtId="38" fontId="0" fillId="0" borderId="39" xfId="1" applyFont="1" applyFill="1" applyBorder="1" applyAlignment="1"/>
    <xf numFmtId="38" fontId="0" fillId="0" borderId="40" xfId="1" applyFont="1" applyFill="1" applyBorder="1" applyAlignment="1"/>
    <xf numFmtId="38" fontId="0" fillId="0" borderId="41" xfId="1" applyFont="1" applyFill="1" applyBorder="1" applyAlignment="1"/>
    <xf numFmtId="40" fontId="0" fillId="0" borderId="42" xfId="1" applyNumberFormat="1" applyFont="1" applyBorder="1" applyAlignment="1"/>
    <xf numFmtId="40" fontId="0" fillId="0" borderId="43" xfId="1" applyNumberFormat="1" applyFont="1" applyBorder="1" applyAlignment="1"/>
    <xf numFmtId="0" fontId="0" fillId="0" borderId="44" xfId="0" applyBorder="1"/>
    <xf numFmtId="38" fontId="0" fillId="0" borderId="45" xfId="0" applyNumberFormat="1" applyBorder="1"/>
    <xf numFmtId="178" fontId="0" fillId="0" borderId="8" xfId="0" applyNumberFormat="1" applyBorder="1" applyAlignment="1">
      <alignment vertical="center"/>
    </xf>
    <xf numFmtId="0" fontId="12" fillId="0" borderId="0" xfId="0" applyFont="1" applyAlignment="1">
      <alignment vertical="center"/>
    </xf>
    <xf numFmtId="177" fontId="0" fillId="0" borderId="0" xfId="0" applyNumberFormat="1"/>
    <xf numFmtId="38" fontId="0" fillId="0" borderId="0" xfId="0" applyNumberFormat="1"/>
    <xf numFmtId="38" fontId="0" fillId="0" borderId="47" xfId="1" applyFont="1" applyFill="1" applyBorder="1" applyAlignment="1"/>
    <xf numFmtId="38" fontId="0" fillId="0" borderId="48" xfId="0" applyNumberFormat="1" applyBorder="1"/>
    <xf numFmtId="38" fontId="0" fillId="0" borderId="46" xfId="1" applyFont="1" applyFill="1" applyBorder="1" applyAlignment="1"/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shrinkToFit="1"/>
    </xf>
    <xf numFmtId="0" fontId="0" fillId="2" borderId="35" xfId="0" applyFill="1" applyBorder="1" applyAlignment="1">
      <alignment horizontal="center" shrinkToFit="1"/>
    </xf>
    <xf numFmtId="0" fontId="0" fillId="2" borderId="3" xfId="0" applyFill="1" applyBorder="1" applyAlignment="1">
      <alignment horizont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 shrinkToFit="1"/>
    </xf>
    <xf numFmtId="40" fontId="7" fillId="0" borderId="2" xfId="2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38" fontId="7" fillId="0" borderId="25" xfId="2" applyNumberFormat="1" applyFont="1" applyBorder="1" applyAlignment="1">
      <alignment horizontal="right" vertical="center"/>
    </xf>
    <xf numFmtId="38" fontId="7" fillId="0" borderId="26" xfId="2" applyNumberFormat="1" applyFont="1" applyBorder="1" applyAlignment="1">
      <alignment horizontal="right" vertical="center"/>
    </xf>
    <xf numFmtId="38" fontId="7" fillId="0" borderId="27" xfId="2" applyNumberFormat="1" applyFont="1" applyBorder="1" applyAlignment="1">
      <alignment horizontal="right" vertical="center"/>
    </xf>
    <xf numFmtId="38" fontId="7" fillId="0" borderId="25" xfId="2" applyNumberFormat="1" applyFont="1" applyBorder="1" applyAlignment="1">
      <alignment vertical="center"/>
    </xf>
    <xf numFmtId="38" fontId="7" fillId="0" borderId="26" xfId="2" applyNumberFormat="1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桁区切り 3" xfId="3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642257</xdr:colOff>
      <xdr:row>2</xdr:row>
      <xdr:rowOff>32657</xdr:rowOff>
    </xdr:from>
    <xdr:to>
      <xdr:col>17</xdr:col>
      <xdr:colOff>261257</xdr:colOff>
      <xdr:row>4</xdr:row>
      <xdr:rowOff>228600</xdr:rowOff>
    </xdr:to>
    <xdr:sp macro="" textlink="">
      <xdr:nvSpPr>
        <xdr:cNvPr id="2" name="テキスト ボックス 1"/>
        <xdr:cNvSpPr txBox="1"/>
      </xdr:nvSpPr>
      <xdr:spPr>
        <a:xfrm>
          <a:off x="5176157" y="489857"/>
          <a:ext cx="9311640" cy="69886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・各料金の「○○割引」は該当がある場合に入力してください。</a:t>
          </a:r>
          <a:endParaRPr kumimoji="1" lang="en-US" altLang="ja-JP" sz="1100"/>
        </a:p>
        <a:p>
          <a:r>
            <a:rPr kumimoji="1" lang="ja-JP" altLang="en-US" sz="1100"/>
            <a:t>・内訳書に入力されて単価（割引料金を含む）を基に計算した合計（税込）＝基本料金の計＋従量料金－割引額で電気供給契約を締結します。必ず正確な単価を入力してください。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view="pageBreakPreview" zoomScale="90" zoomScaleNormal="80" zoomScaleSheetLayoutView="90" workbookViewId="0">
      <pane xSplit="5" ySplit="7" topLeftCell="F11" activePane="bottomRight" state="frozen"/>
      <selection pane="topRight" activeCell="E1" sqref="E1"/>
      <selection pane="bottomLeft" activeCell="A8" sqref="A8"/>
      <selection pane="bottomRight" activeCell="D30" sqref="D30"/>
    </sheetView>
  </sheetViews>
  <sheetFormatPr defaultRowHeight="13.2" x14ac:dyDescent="0.2"/>
  <cols>
    <col min="1" max="1" width="3.77734375" bestFit="1" customWidth="1"/>
    <col min="2" max="2" width="11.6640625" customWidth="1"/>
    <col min="3" max="3" width="20.44140625" customWidth="1"/>
    <col min="4" max="4" width="14.44140625" customWidth="1"/>
    <col min="5" max="5" width="17.88671875" customWidth="1"/>
    <col min="6" max="17" width="13.77734375" customWidth="1"/>
    <col min="18" max="18" width="16.77734375" customWidth="1"/>
    <col min="19" max="19" width="5.21875" customWidth="1"/>
    <col min="20" max="20" width="16" customWidth="1"/>
    <col min="21" max="21" width="5" bestFit="1" customWidth="1"/>
    <col min="22" max="22" width="12.88671875" bestFit="1" customWidth="1"/>
  </cols>
  <sheetData>
    <row r="1" spans="1:21" s="35" customFormat="1" ht="26.25" customHeight="1" x14ac:dyDescent="0.2">
      <c r="B1" s="65" t="s">
        <v>60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1" ht="10.5" customHeight="1" thickBo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1" ht="26.25" customHeight="1" thickBot="1" x14ac:dyDescent="0.25">
      <c r="B3" s="39" t="s">
        <v>38</v>
      </c>
      <c r="C3" s="70" t="s">
        <v>64</v>
      </c>
      <c r="D3" s="71"/>
      <c r="E3" s="72"/>
      <c r="T3" s="53" t="s">
        <v>63</v>
      </c>
    </row>
    <row r="4" spans="1:21" ht="14.25" customHeight="1" x14ac:dyDescent="0.2">
      <c r="B4" s="20"/>
    </row>
    <row r="5" spans="1:21" ht="26.25" customHeight="1" x14ac:dyDescent="0.2">
      <c r="B5" s="21" t="s">
        <v>29</v>
      </c>
    </row>
    <row r="6" spans="1:21" s="1" customFormat="1" ht="20.100000000000001" customHeight="1" x14ac:dyDescent="0.2">
      <c r="A6" s="19"/>
      <c r="B6" s="73" t="s">
        <v>0</v>
      </c>
      <c r="C6" s="66" t="s">
        <v>3</v>
      </c>
      <c r="D6" s="67"/>
      <c r="E6" s="75" t="s">
        <v>18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7"/>
    </row>
    <row r="7" spans="1:21" s="1" customFormat="1" ht="20.100000000000001" customHeight="1" x14ac:dyDescent="0.2">
      <c r="A7" s="19"/>
      <c r="B7" s="74"/>
      <c r="C7" s="68"/>
      <c r="D7" s="69"/>
      <c r="E7" s="9" t="s">
        <v>5</v>
      </c>
      <c r="F7" s="4" t="s">
        <v>65</v>
      </c>
      <c r="G7" s="3" t="s">
        <v>20</v>
      </c>
      <c r="H7" s="3" t="s">
        <v>21</v>
      </c>
      <c r="I7" s="23" t="s">
        <v>22</v>
      </c>
      <c r="J7" s="23" t="s">
        <v>23</v>
      </c>
      <c r="K7" s="23" t="s">
        <v>24</v>
      </c>
      <c r="L7" s="3" t="s">
        <v>25</v>
      </c>
      <c r="M7" s="3" t="s">
        <v>26</v>
      </c>
      <c r="N7" s="3" t="s">
        <v>27</v>
      </c>
      <c r="O7" s="4" t="s">
        <v>28</v>
      </c>
      <c r="P7" s="3" t="s">
        <v>30</v>
      </c>
      <c r="Q7" s="4" t="s">
        <v>19</v>
      </c>
      <c r="R7" s="5" t="s">
        <v>1</v>
      </c>
    </row>
    <row r="8" spans="1:21" ht="30" customHeight="1" x14ac:dyDescent="0.2">
      <c r="A8" s="60">
        <v>1</v>
      </c>
      <c r="B8" s="78" t="s">
        <v>39</v>
      </c>
      <c r="C8" s="8" t="s">
        <v>2</v>
      </c>
      <c r="D8" s="12"/>
      <c r="E8" s="10" t="s">
        <v>54</v>
      </c>
      <c r="F8" s="7"/>
      <c r="G8" s="36"/>
      <c r="H8" s="7"/>
      <c r="I8" s="7"/>
      <c r="J8" s="7"/>
      <c r="K8" s="7"/>
      <c r="L8" s="7"/>
      <c r="M8" s="7"/>
      <c r="N8" s="7"/>
      <c r="O8" s="7"/>
      <c r="P8" s="7"/>
      <c r="Q8" s="7"/>
      <c r="R8" s="50"/>
    </row>
    <row r="9" spans="1:21" ht="30" customHeight="1" x14ac:dyDescent="0.2">
      <c r="A9" s="60"/>
      <c r="B9" s="62"/>
      <c r="C9" s="40" t="s">
        <v>4</v>
      </c>
      <c r="D9" s="22">
        <v>14</v>
      </c>
      <c r="E9" s="11" t="s">
        <v>55</v>
      </c>
      <c r="F9" s="16">
        <v>2800</v>
      </c>
      <c r="G9" s="37">
        <v>2500</v>
      </c>
      <c r="H9" s="16">
        <v>2400</v>
      </c>
      <c r="I9" s="16">
        <v>1500</v>
      </c>
      <c r="J9" s="16">
        <v>1500</v>
      </c>
      <c r="K9" s="16">
        <v>1500</v>
      </c>
      <c r="L9" s="16">
        <v>2000</v>
      </c>
      <c r="M9" s="16">
        <v>2100</v>
      </c>
      <c r="N9" s="16">
        <v>1800</v>
      </c>
      <c r="O9" s="16">
        <v>1500</v>
      </c>
      <c r="P9" s="16">
        <v>1600</v>
      </c>
      <c r="Q9" s="46">
        <v>2600</v>
      </c>
      <c r="R9" s="17">
        <f>SUM(F9:Q9)</f>
        <v>23800</v>
      </c>
    </row>
    <row r="10" spans="1:21" ht="30" customHeight="1" thickBot="1" x14ac:dyDescent="0.25">
      <c r="A10" s="60"/>
      <c r="B10" s="63"/>
      <c r="C10" s="44" t="s">
        <v>53</v>
      </c>
      <c r="D10" s="52"/>
      <c r="E10" s="44" t="s">
        <v>56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7"/>
      <c r="R10" s="17"/>
      <c r="T10" t="s">
        <v>6</v>
      </c>
    </row>
    <row r="11" spans="1:21" ht="30" customHeight="1" thickBot="1" x14ac:dyDescent="0.25">
      <c r="A11" s="60"/>
      <c r="B11" s="64"/>
      <c r="C11" s="41" t="s">
        <v>57</v>
      </c>
      <c r="D11" s="13">
        <f>(D8*D9*12)-D10</f>
        <v>0</v>
      </c>
      <c r="E11" s="42" t="s">
        <v>58</v>
      </c>
      <c r="F11" s="43">
        <f>(F8*F9)-F10</f>
        <v>0</v>
      </c>
      <c r="G11" s="43">
        <f t="shared" ref="G11:P11" si="0">(G8*G9)-G10</f>
        <v>0</v>
      </c>
      <c r="H11" s="43">
        <f t="shared" si="0"/>
        <v>0</v>
      </c>
      <c r="I11" s="43">
        <f t="shared" si="0"/>
        <v>0</v>
      </c>
      <c r="J11" s="43">
        <f t="shared" si="0"/>
        <v>0</v>
      </c>
      <c r="K11" s="43">
        <f t="shared" si="0"/>
        <v>0</v>
      </c>
      <c r="L11" s="43">
        <f t="shared" si="0"/>
        <v>0</v>
      </c>
      <c r="M11" s="43">
        <f t="shared" si="0"/>
        <v>0</v>
      </c>
      <c r="N11" s="43">
        <f t="shared" si="0"/>
        <v>0</v>
      </c>
      <c r="O11" s="43">
        <f t="shared" si="0"/>
        <v>0</v>
      </c>
      <c r="P11" s="43">
        <f t="shared" si="0"/>
        <v>0</v>
      </c>
      <c r="Q11" s="48">
        <f>(Q8*Q9)-Q10</f>
        <v>0</v>
      </c>
      <c r="R11" s="18">
        <f>SUM(F11:Q11)</f>
        <v>0</v>
      </c>
      <c r="T11" s="14">
        <f>D11+R11</f>
        <v>0</v>
      </c>
      <c r="U11" s="2" t="s">
        <v>7</v>
      </c>
    </row>
    <row r="12" spans="1:21" ht="26.4" x14ac:dyDescent="0.2">
      <c r="A12" s="60">
        <v>2</v>
      </c>
      <c r="B12" s="61" t="s">
        <v>40</v>
      </c>
      <c r="C12" s="8" t="s">
        <v>2</v>
      </c>
      <c r="D12" s="12"/>
      <c r="E12" s="10" t="s">
        <v>54</v>
      </c>
      <c r="F12" s="7"/>
      <c r="G12" s="36"/>
      <c r="H12" s="7"/>
      <c r="I12" s="7"/>
      <c r="J12" s="7"/>
      <c r="K12" s="7"/>
      <c r="L12" s="7"/>
      <c r="M12" s="7"/>
      <c r="N12" s="7"/>
      <c r="O12" s="7"/>
      <c r="P12" s="7"/>
      <c r="Q12" s="7"/>
      <c r="R12" s="6"/>
    </row>
    <row r="13" spans="1:21" ht="26.4" x14ac:dyDescent="0.2">
      <c r="A13" s="60"/>
      <c r="B13" s="62"/>
      <c r="C13" s="40" t="s">
        <v>4</v>
      </c>
      <c r="D13" s="22">
        <v>700</v>
      </c>
      <c r="E13" s="11" t="s">
        <v>55</v>
      </c>
      <c r="F13" s="45">
        <v>269300</v>
      </c>
      <c r="G13" s="56">
        <v>246100</v>
      </c>
      <c r="H13" s="45">
        <v>243100</v>
      </c>
      <c r="I13" s="45">
        <v>182000</v>
      </c>
      <c r="J13" s="45">
        <v>183500</v>
      </c>
      <c r="K13" s="45">
        <v>222100</v>
      </c>
      <c r="L13" s="45">
        <v>256300</v>
      </c>
      <c r="M13" s="45">
        <v>237300</v>
      </c>
      <c r="N13" s="45">
        <v>199100</v>
      </c>
      <c r="O13" s="45">
        <v>188700</v>
      </c>
      <c r="P13" s="45">
        <v>216400</v>
      </c>
      <c r="Q13" s="47">
        <v>260000</v>
      </c>
      <c r="R13" s="57">
        <f>SUM(F13:Q13)</f>
        <v>2703900</v>
      </c>
    </row>
    <row r="14" spans="1:21" ht="32.4" customHeight="1" thickBot="1" x14ac:dyDescent="0.25">
      <c r="A14" s="60"/>
      <c r="B14" s="63"/>
      <c r="C14" s="44" t="s">
        <v>53</v>
      </c>
      <c r="D14" s="52"/>
      <c r="E14" s="44" t="s">
        <v>56</v>
      </c>
      <c r="F14" s="16"/>
      <c r="G14" s="37"/>
      <c r="H14" s="16"/>
      <c r="I14" s="16"/>
      <c r="J14" s="16"/>
      <c r="K14" s="16"/>
      <c r="L14" s="16"/>
      <c r="M14" s="16"/>
      <c r="N14" s="16"/>
      <c r="O14" s="16"/>
      <c r="P14" s="16"/>
      <c r="Q14" s="46"/>
      <c r="R14" s="51"/>
      <c r="T14" t="s">
        <v>6</v>
      </c>
    </row>
    <row r="15" spans="1:21" ht="27" thickBot="1" x14ac:dyDescent="0.25">
      <c r="A15" s="60"/>
      <c r="B15" s="64"/>
      <c r="C15" s="41" t="s">
        <v>57</v>
      </c>
      <c r="D15" s="13">
        <f>(D12*D13*12)-D14</f>
        <v>0</v>
      </c>
      <c r="E15" s="42" t="s">
        <v>58</v>
      </c>
      <c r="F15" s="15">
        <f>(F12*F13)-F14</f>
        <v>0</v>
      </c>
      <c r="G15" s="15">
        <f t="shared" ref="G15:Q15" si="1">(G12*G13)-G14</f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49">
        <f t="shared" si="1"/>
        <v>0</v>
      </c>
      <c r="R15" s="18">
        <f>SUM(F15:Q15)</f>
        <v>0</v>
      </c>
      <c r="T15" s="14">
        <f>D15+R15</f>
        <v>0</v>
      </c>
      <c r="U15" s="2" t="s">
        <v>31</v>
      </c>
    </row>
    <row r="16" spans="1:21" ht="26.4" x14ac:dyDescent="0.2">
      <c r="A16" s="60">
        <v>3</v>
      </c>
      <c r="B16" s="61" t="s">
        <v>41</v>
      </c>
      <c r="C16" s="8" t="s">
        <v>2</v>
      </c>
      <c r="D16" s="12"/>
      <c r="E16" s="10" t="s">
        <v>54</v>
      </c>
      <c r="F16" s="7"/>
      <c r="G16" s="36"/>
      <c r="H16" s="7"/>
      <c r="I16" s="7"/>
      <c r="J16" s="7"/>
      <c r="K16" s="7"/>
      <c r="L16" s="7"/>
      <c r="M16" s="7"/>
      <c r="N16" s="7"/>
      <c r="O16" s="7"/>
      <c r="P16" s="7"/>
      <c r="Q16" s="7"/>
      <c r="R16" s="6"/>
    </row>
    <row r="17" spans="1:22" ht="26.4" x14ac:dyDescent="0.2">
      <c r="A17" s="60"/>
      <c r="B17" s="62"/>
      <c r="C17" s="40" t="s">
        <v>4</v>
      </c>
      <c r="D17" s="22">
        <v>91</v>
      </c>
      <c r="E17" s="11" t="s">
        <v>55</v>
      </c>
      <c r="F17" s="45">
        <v>16000</v>
      </c>
      <c r="G17" s="56">
        <v>15000</v>
      </c>
      <c r="H17" s="45">
        <v>16000</v>
      </c>
      <c r="I17" s="45">
        <v>15600</v>
      </c>
      <c r="J17" s="45">
        <v>16300</v>
      </c>
      <c r="K17" s="45">
        <v>18200</v>
      </c>
      <c r="L17" s="45">
        <v>24500</v>
      </c>
      <c r="M17" s="45">
        <v>24900</v>
      </c>
      <c r="N17" s="45">
        <v>22400</v>
      </c>
      <c r="O17" s="45">
        <v>16600</v>
      </c>
      <c r="P17" s="45">
        <v>15900</v>
      </c>
      <c r="Q17" s="58">
        <v>16600</v>
      </c>
      <c r="R17" s="57">
        <f>SUM(F17:Q17)</f>
        <v>218000</v>
      </c>
    </row>
    <row r="18" spans="1:22" ht="27" thickBot="1" x14ac:dyDescent="0.25">
      <c r="A18" s="60"/>
      <c r="B18" s="63"/>
      <c r="C18" s="44" t="s">
        <v>53</v>
      </c>
      <c r="D18" s="52"/>
      <c r="E18" s="44" t="s">
        <v>56</v>
      </c>
      <c r="F18" s="16"/>
      <c r="G18" s="37"/>
      <c r="H18" s="16"/>
      <c r="I18" s="16"/>
      <c r="J18" s="16"/>
      <c r="K18" s="16"/>
      <c r="L18" s="16"/>
      <c r="M18" s="16"/>
      <c r="N18" s="16"/>
      <c r="O18" s="16"/>
      <c r="P18" s="16"/>
      <c r="Q18" s="46"/>
      <c r="R18" s="51"/>
      <c r="T18" t="s">
        <v>6</v>
      </c>
    </row>
    <row r="19" spans="1:22" ht="27" thickBot="1" x14ac:dyDescent="0.25">
      <c r="A19" s="60"/>
      <c r="B19" s="64"/>
      <c r="C19" s="41" t="s">
        <v>57</v>
      </c>
      <c r="D19" s="13">
        <f>(D16*D17*12)-D18</f>
        <v>0</v>
      </c>
      <c r="E19" s="42" t="s">
        <v>58</v>
      </c>
      <c r="F19" s="15">
        <f>(F16*F17)-F18</f>
        <v>0</v>
      </c>
      <c r="G19" s="15">
        <f t="shared" ref="G19:Q19" si="2">(G16*G17)-G18</f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 t="shared" si="2"/>
        <v>0</v>
      </c>
      <c r="Q19" s="49">
        <f t="shared" si="2"/>
        <v>0</v>
      </c>
      <c r="R19" s="18">
        <f>SUM(F19:Q19)</f>
        <v>0</v>
      </c>
      <c r="T19" s="14">
        <f>D19+R19</f>
        <v>0</v>
      </c>
      <c r="U19" s="2" t="s">
        <v>32</v>
      </c>
      <c r="V19" s="38"/>
    </row>
    <row r="20" spans="1:22" ht="26.4" x14ac:dyDescent="0.2">
      <c r="A20" s="60">
        <v>4</v>
      </c>
      <c r="B20" s="61" t="s">
        <v>47</v>
      </c>
      <c r="C20" s="8" t="s">
        <v>2</v>
      </c>
      <c r="D20" s="12"/>
      <c r="E20" s="10" t="s">
        <v>54</v>
      </c>
      <c r="F20" s="7"/>
      <c r="G20" s="36"/>
      <c r="H20" s="7"/>
      <c r="I20" s="7"/>
      <c r="J20" s="7"/>
      <c r="K20" s="7"/>
      <c r="L20" s="7"/>
      <c r="M20" s="7"/>
      <c r="N20" s="7"/>
      <c r="O20" s="7"/>
      <c r="P20" s="7"/>
      <c r="Q20" s="7"/>
      <c r="R20" s="6"/>
    </row>
    <row r="21" spans="1:22" ht="26.4" x14ac:dyDescent="0.2">
      <c r="A21" s="60"/>
      <c r="B21" s="62"/>
      <c r="C21" s="40" t="s">
        <v>4</v>
      </c>
      <c r="D21" s="22">
        <v>160</v>
      </c>
      <c r="E21" s="11" t="s">
        <v>55</v>
      </c>
      <c r="F21" s="45">
        <v>61000</v>
      </c>
      <c r="G21" s="56">
        <v>55900</v>
      </c>
      <c r="H21" s="45">
        <v>59600</v>
      </c>
      <c r="I21" s="45">
        <v>49000</v>
      </c>
      <c r="J21" s="45">
        <v>49000</v>
      </c>
      <c r="K21" s="45">
        <v>58000</v>
      </c>
      <c r="L21" s="45">
        <v>60300</v>
      </c>
      <c r="M21" s="45">
        <v>63400</v>
      </c>
      <c r="N21" s="45">
        <v>52900</v>
      </c>
      <c r="O21" s="45">
        <v>45700</v>
      </c>
      <c r="P21" s="45">
        <v>46700</v>
      </c>
      <c r="Q21" s="47">
        <v>57700</v>
      </c>
      <c r="R21" s="57">
        <f>SUM(F21:Q21)</f>
        <v>659200</v>
      </c>
    </row>
    <row r="22" spans="1:22" ht="27" thickBot="1" x14ac:dyDescent="0.25">
      <c r="A22" s="60"/>
      <c r="B22" s="63"/>
      <c r="C22" s="44" t="s">
        <v>53</v>
      </c>
      <c r="D22" s="52"/>
      <c r="E22" s="44" t="s">
        <v>56</v>
      </c>
      <c r="F22" s="16"/>
      <c r="G22" s="37"/>
      <c r="H22" s="16"/>
      <c r="I22" s="16"/>
      <c r="J22" s="16"/>
      <c r="K22" s="16"/>
      <c r="L22" s="16"/>
      <c r="M22" s="16"/>
      <c r="N22" s="16"/>
      <c r="O22" s="16"/>
      <c r="P22" s="16"/>
      <c r="Q22" s="46"/>
      <c r="R22" s="51"/>
      <c r="T22" t="s">
        <v>6</v>
      </c>
    </row>
    <row r="23" spans="1:22" ht="27" thickBot="1" x14ac:dyDescent="0.25">
      <c r="A23" s="60"/>
      <c r="B23" s="64"/>
      <c r="C23" s="41" t="s">
        <v>57</v>
      </c>
      <c r="D23" s="13">
        <f>(D20*D21*12)-D22</f>
        <v>0</v>
      </c>
      <c r="E23" s="42" t="s">
        <v>58</v>
      </c>
      <c r="F23" s="15">
        <f>(F20*F21)-F22</f>
        <v>0</v>
      </c>
      <c r="G23" s="15">
        <f t="shared" ref="G23:Q23" si="3">(G20*G21)-G22</f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0</v>
      </c>
      <c r="P23" s="15">
        <f t="shared" si="3"/>
        <v>0</v>
      </c>
      <c r="Q23" s="49">
        <f t="shared" si="3"/>
        <v>0</v>
      </c>
      <c r="R23" s="18">
        <f>SUM(F23:Q23)</f>
        <v>0</v>
      </c>
      <c r="T23" s="14">
        <f>D23+R23</f>
        <v>0</v>
      </c>
      <c r="U23" s="2" t="s">
        <v>33</v>
      </c>
    </row>
    <row r="24" spans="1:22" ht="26.4" x14ac:dyDescent="0.2">
      <c r="A24" s="60">
        <v>5</v>
      </c>
      <c r="B24" s="61" t="s">
        <v>42</v>
      </c>
      <c r="C24" s="8" t="s">
        <v>2</v>
      </c>
      <c r="D24" s="12"/>
      <c r="E24" s="10" t="s">
        <v>54</v>
      </c>
      <c r="F24" s="7"/>
      <c r="G24" s="36"/>
      <c r="H24" s="7"/>
      <c r="I24" s="7"/>
      <c r="J24" s="7"/>
      <c r="K24" s="7"/>
      <c r="L24" s="7"/>
      <c r="M24" s="7"/>
      <c r="N24" s="7"/>
      <c r="O24" s="7"/>
      <c r="P24" s="7"/>
      <c r="Q24" s="7"/>
      <c r="R24" s="6"/>
    </row>
    <row r="25" spans="1:22" ht="26.4" x14ac:dyDescent="0.2">
      <c r="A25" s="60"/>
      <c r="B25" s="62"/>
      <c r="C25" s="40" t="s">
        <v>4</v>
      </c>
      <c r="D25" s="22">
        <v>47</v>
      </c>
      <c r="E25" s="11" t="s">
        <v>55</v>
      </c>
      <c r="F25" s="45">
        <v>9000</v>
      </c>
      <c r="G25" s="56">
        <v>8500</v>
      </c>
      <c r="H25" s="45">
        <v>16000</v>
      </c>
      <c r="I25" s="45">
        <v>8700</v>
      </c>
      <c r="J25" s="45">
        <v>13600</v>
      </c>
      <c r="K25" s="45">
        <v>15500</v>
      </c>
      <c r="L25" s="45">
        <v>19000</v>
      </c>
      <c r="M25" s="45">
        <v>19000</v>
      </c>
      <c r="N25" s="45">
        <v>17800</v>
      </c>
      <c r="O25" s="45">
        <v>15100</v>
      </c>
      <c r="P25" s="45">
        <v>12700</v>
      </c>
      <c r="Q25" s="47">
        <v>10200</v>
      </c>
      <c r="R25" s="57">
        <f>SUM(F25:Q25)</f>
        <v>165100</v>
      </c>
    </row>
    <row r="26" spans="1:22" ht="27" thickBot="1" x14ac:dyDescent="0.25">
      <c r="A26" s="60"/>
      <c r="B26" s="63"/>
      <c r="C26" s="44" t="s">
        <v>53</v>
      </c>
      <c r="D26" s="52"/>
      <c r="E26" s="44" t="s">
        <v>56</v>
      </c>
      <c r="F26" s="16"/>
      <c r="G26" s="37"/>
      <c r="H26" s="16"/>
      <c r="I26" s="16"/>
      <c r="J26" s="16"/>
      <c r="K26" s="16"/>
      <c r="L26" s="16"/>
      <c r="M26" s="16"/>
      <c r="N26" s="16"/>
      <c r="O26" s="16"/>
      <c r="P26" s="16"/>
      <c r="Q26" s="46"/>
      <c r="R26" s="51"/>
      <c r="T26" t="s">
        <v>6</v>
      </c>
    </row>
    <row r="27" spans="1:22" ht="27" thickBot="1" x14ac:dyDescent="0.25">
      <c r="A27" s="60"/>
      <c r="B27" s="64"/>
      <c r="C27" s="41" t="s">
        <v>57</v>
      </c>
      <c r="D27" s="13">
        <f>(D24*D25*12)-D26</f>
        <v>0</v>
      </c>
      <c r="E27" s="42" t="s">
        <v>58</v>
      </c>
      <c r="F27" s="15">
        <f>(F24*F25)-F26</f>
        <v>0</v>
      </c>
      <c r="G27" s="15">
        <f t="shared" ref="G27:Q27" si="4">(G24*G25)-G26</f>
        <v>0</v>
      </c>
      <c r="H27" s="15">
        <f t="shared" si="4"/>
        <v>0</v>
      </c>
      <c r="I27" s="15">
        <f t="shared" si="4"/>
        <v>0</v>
      </c>
      <c r="J27" s="15">
        <f t="shared" si="4"/>
        <v>0</v>
      </c>
      <c r="K27" s="15">
        <f t="shared" si="4"/>
        <v>0</v>
      </c>
      <c r="L27" s="15">
        <f t="shared" si="4"/>
        <v>0</v>
      </c>
      <c r="M27" s="15">
        <f t="shared" si="4"/>
        <v>0</v>
      </c>
      <c r="N27" s="15">
        <f t="shared" si="4"/>
        <v>0</v>
      </c>
      <c r="O27" s="15">
        <f t="shared" si="4"/>
        <v>0</v>
      </c>
      <c r="P27" s="15">
        <f t="shared" si="4"/>
        <v>0</v>
      </c>
      <c r="Q27" s="49">
        <f t="shared" si="4"/>
        <v>0</v>
      </c>
      <c r="R27" s="18">
        <f>SUM(F27:Q27)</f>
        <v>0</v>
      </c>
      <c r="T27" s="14">
        <f>D27+R27</f>
        <v>0</v>
      </c>
      <c r="U27" s="2" t="s">
        <v>9</v>
      </c>
    </row>
    <row r="28" spans="1:22" ht="26.4" x14ac:dyDescent="0.2">
      <c r="A28" s="60">
        <v>6</v>
      </c>
      <c r="B28" s="61" t="s">
        <v>45</v>
      </c>
      <c r="C28" s="8" t="s">
        <v>2</v>
      </c>
      <c r="D28" s="12"/>
      <c r="E28" s="10" t="s">
        <v>54</v>
      </c>
      <c r="F28" s="7"/>
      <c r="G28" s="36"/>
      <c r="H28" s="7"/>
      <c r="I28" s="7"/>
      <c r="J28" s="7"/>
      <c r="K28" s="7"/>
      <c r="L28" s="7"/>
      <c r="M28" s="7"/>
      <c r="N28" s="7"/>
      <c r="O28" s="7"/>
      <c r="P28" s="7"/>
      <c r="Q28" s="7"/>
      <c r="R28" s="6"/>
    </row>
    <row r="29" spans="1:22" ht="26.4" x14ac:dyDescent="0.2">
      <c r="A29" s="60"/>
      <c r="B29" s="62"/>
      <c r="C29" s="40" t="s">
        <v>4</v>
      </c>
      <c r="D29" s="22">
        <v>132</v>
      </c>
      <c r="E29" s="11" t="s">
        <v>55</v>
      </c>
      <c r="F29" s="45">
        <v>5100</v>
      </c>
      <c r="G29" s="56">
        <v>3900</v>
      </c>
      <c r="H29" s="45">
        <v>4000</v>
      </c>
      <c r="I29" s="45">
        <v>4700</v>
      </c>
      <c r="J29" s="45">
        <v>6000</v>
      </c>
      <c r="K29" s="45">
        <v>10700</v>
      </c>
      <c r="L29" s="45">
        <v>31300</v>
      </c>
      <c r="M29" s="45">
        <v>30000</v>
      </c>
      <c r="N29" s="45">
        <v>14200</v>
      </c>
      <c r="O29" s="45">
        <v>5900</v>
      </c>
      <c r="P29" s="45">
        <v>5000</v>
      </c>
      <c r="Q29" s="47">
        <v>5000</v>
      </c>
      <c r="R29" s="57">
        <f>SUM(F29:Q29)</f>
        <v>125800</v>
      </c>
    </row>
    <row r="30" spans="1:22" ht="27" thickBot="1" x14ac:dyDescent="0.25">
      <c r="A30" s="60"/>
      <c r="B30" s="63"/>
      <c r="C30" s="44" t="s">
        <v>53</v>
      </c>
      <c r="D30" s="52"/>
      <c r="E30" s="44" t="s">
        <v>56</v>
      </c>
      <c r="F30" s="16"/>
      <c r="G30" s="37"/>
      <c r="H30" s="16"/>
      <c r="I30" s="16"/>
      <c r="J30" s="16"/>
      <c r="K30" s="16"/>
      <c r="L30" s="16"/>
      <c r="M30" s="16"/>
      <c r="N30" s="16"/>
      <c r="O30" s="16"/>
      <c r="P30" s="16"/>
      <c r="Q30" s="46"/>
      <c r="R30" s="51"/>
      <c r="T30" t="s">
        <v>6</v>
      </c>
    </row>
    <row r="31" spans="1:22" ht="27" thickBot="1" x14ac:dyDescent="0.25">
      <c r="A31" s="60"/>
      <c r="B31" s="64"/>
      <c r="C31" s="41" t="s">
        <v>57</v>
      </c>
      <c r="D31" s="13">
        <f>(D28*D29*12)-D30</f>
        <v>0</v>
      </c>
      <c r="E31" s="42" t="s">
        <v>58</v>
      </c>
      <c r="F31" s="15">
        <f>(F28*F29)-F30</f>
        <v>0</v>
      </c>
      <c r="G31" s="15">
        <f t="shared" ref="G31:Q31" si="5">(G28*G29)-G30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49">
        <f t="shared" si="5"/>
        <v>0</v>
      </c>
      <c r="R31" s="18">
        <f>SUM(F31:Q31)</f>
        <v>0</v>
      </c>
      <c r="T31" s="14">
        <f>D31+R31</f>
        <v>0</v>
      </c>
      <c r="U31" s="2" t="s">
        <v>34</v>
      </c>
    </row>
    <row r="32" spans="1:22" ht="26.4" x14ac:dyDescent="0.2">
      <c r="A32" s="60">
        <v>7</v>
      </c>
      <c r="B32" s="61" t="s">
        <v>43</v>
      </c>
      <c r="C32" s="8" t="s">
        <v>2</v>
      </c>
      <c r="D32" s="12"/>
      <c r="E32" s="10" t="s">
        <v>54</v>
      </c>
      <c r="F32" s="7"/>
      <c r="G32" s="36"/>
      <c r="H32" s="7"/>
      <c r="I32" s="7"/>
      <c r="J32" s="7"/>
      <c r="K32" s="7"/>
      <c r="L32" s="7"/>
      <c r="M32" s="7"/>
      <c r="N32" s="7"/>
      <c r="O32" s="7"/>
      <c r="P32" s="7"/>
      <c r="Q32" s="7"/>
      <c r="R32" s="6"/>
    </row>
    <row r="33" spans="1:21" ht="26.4" x14ac:dyDescent="0.2">
      <c r="A33" s="60"/>
      <c r="B33" s="62"/>
      <c r="C33" s="40" t="s">
        <v>4</v>
      </c>
      <c r="D33" s="22">
        <v>230</v>
      </c>
      <c r="E33" s="11" t="s">
        <v>55</v>
      </c>
      <c r="F33" s="45">
        <v>41700</v>
      </c>
      <c r="G33" s="56">
        <v>41700</v>
      </c>
      <c r="H33" s="45">
        <v>41700</v>
      </c>
      <c r="I33" s="45">
        <v>27400</v>
      </c>
      <c r="J33" s="45">
        <v>27400</v>
      </c>
      <c r="K33" s="45">
        <v>27400</v>
      </c>
      <c r="L33" s="45">
        <v>38200</v>
      </c>
      <c r="M33" s="45">
        <v>38200</v>
      </c>
      <c r="N33" s="45">
        <v>38200</v>
      </c>
      <c r="O33" s="45">
        <v>40600</v>
      </c>
      <c r="P33" s="45">
        <v>40600</v>
      </c>
      <c r="Q33" s="47">
        <v>40600</v>
      </c>
      <c r="R33" s="57">
        <f>SUM(F33:Q33)</f>
        <v>443700</v>
      </c>
    </row>
    <row r="34" spans="1:21" ht="27" thickBot="1" x14ac:dyDescent="0.25">
      <c r="A34" s="60"/>
      <c r="B34" s="63"/>
      <c r="C34" s="44" t="s">
        <v>53</v>
      </c>
      <c r="D34" s="52"/>
      <c r="E34" s="44" t="s">
        <v>56</v>
      </c>
      <c r="F34" s="16"/>
      <c r="G34" s="37"/>
      <c r="H34" s="16"/>
      <c r="I34" s="16"/>
      <c r="J34" s="16"/>
      <c r="K34" s="16"/>
      <c r="L34" s="16"/>
      <c r="M34" s="16"/>
      <c r="N34" s="16"/>
      <c r="O34" s="16"/>
      <c r="P34" s="16"/>
      <c r="Q34" s="46"/>
      <c r="R34" s="51"/>
      <c r="T34" t="s">
        <v>6</v>
      </c>
    </row>
    <row r="35" spans="1:21" ht="27" thickBot="1" x14ac:dyDescent="0.25">
      <c r="A35" s="60"/>
      <c r="B35" s="64"/>
      <c r="C35" s="41" t="s">
        <v>57</v>
      </c>
      <c r="D35" s="13">
        <f>(D32*D33*12)-D34</f>
        <v>0</v>
      </c>
      <c r="E35" s="42" t="s">
        <v>58</v>
      </c>
      <c r="F35" s="15">
        <f>(F32*F33)-F34</f>
        <v>0</v>
      </c>
      <c r="G35" s="15">
        <f t="shared" ref="G35:Q35" si="6">(G32*G33)-G34</f>
        <v>0</v>
      </c>
      <c r="H35" s="15">
        <f t="shared" si="6"/>
        <v>0</v>
      </c>
      <c r="I35" s="15">
        <f t="shared" si="6"/>
        <v>0</v>
      </c>
      <c r="J35" s="15">
        <f t="shared" si="6"/>
        <v>0</v>
      </c>
      <c r="K35" s="15">
        <f t="shared" si="6"/>
        <v>0</v>
      </c>
      <c r="L35" s="15">
        <f t="shared" si="6"/>
        <v>0</v>
      </c>
      <c r="M35" s="15">
        <f t="shared" si="6"/>
        <v>0</v>
      </c>
      <c r="N35" s="15">
        <f t="shared" si="6"/>
        <v>0</v>
      </c>
      <c r="O35" s="15">
        <f t="shared" si="6"/>
        <v>0</v>
      </c>
      <c r="P35" s="15">
        <f t="shared" si="6"/>
        <v>0</v>
      </c>
      <c r="Q35" s="49">
        <f t="shared" si="6"/>
        <v>0</v>
      </c>
      <c r="R35" s="18">
        <f>SUM(F35:Q35)</f>
        <v>0</v>
      </c>
      <c r="T35" s="14">
        <f>D35+R35</f>
        <v>0</v>
      </c>
      <c r="U35" s="2" t="s">
        <v>8</v>
      </c>
    </row>
    <row r="36" spans="1:21" ht="26.4" x14ac:dyDescent="0.2">
      <c r="A36" s="60">
        <v>8</v>
      </c>
      <c r="B36" s="78" t="s">
        <v>44</v>
      </c>
      <c r="C36" s="8" t="s">
        <v>2</v>
      </c>
      <c r="D36" s="12"/>
      <c r="E36" s="10" t="s">
        <v>54</v>
      </c>
      <c r="F36" s="7"/>
      <c r="G36" s="36"/>
      <c r="H36" s="7"/>
      <c r="I36" s="7"/>
      <c r="J36" s="7"/>
      <c r="K36" s="7"/>
      <c r="L36" s="7"/>
      <c r="M36" s="7"/>
      <c r="N36" s="7"/>
      <c r="O36" s="7"/>
      <c r="P36" s="7"/>
      <c r="Q36" s="7"/>
      <c r="R36" s="6"/>
    </row>
    <row r="37" spans="1:21" ht="26.4" x14ac:dyDescent="0.2">
      <c r="A37" s="60"/>
      <c r="B37" s="62"/>
      <c r="C37" s="40" t="s">
        <v>4</v>
      </c>
      <c r="D37" s="22">
        <v>94</v>
      </c>
      <c r="E37" s="11" t="s">
        <v>55</v>
      </c>
      <c r="F37" s="45">
        <v>22400</v>
      </c>
      <c r="G37" s="56">
        <v>20700</v>
      </c>
      <c r="H37" s="45">
        <v>19800</v>
      </c>
      <c r="I37" s="45">
        <v>15400</v>
      </c>
      <c r="J37" s="45">
        <v>15900</v>
      </c>
      <c r="K37" s="45">
        <v>17600</v>
      </c>
      <c r="L37" s="45">
        <v>20300</v>
      </c>
      <c r="M37" s="45">
        <v>20100</v>
      </c>
      <c r="N37" s="45">
        <v>17600</v>
      </c>
      <c r="O37" s="45">
        <v>17900</v>
      </c>
      <c r="P37" s="45">
        <v>17700</v>
      </c>
      <c r="Q37" s="47">
        <v>22400</v>
      </c>
      <c r="R37" s="57">
        <f>SUM(F37:Q37)</f>
        <v>227800</v>
      </c>
    </row>
    <row r="38" spans="1:21" ht="27" thickBot="1" x14ac:dyDescent="0.25">
      <c r="A38" s="60"/>
      <c r="B38" s="63"/>
      <c r="C38" s="44" t="s">
        <v>53</v>
      </c>
      <c r="D38" s="52"/>
      <c r="E38" s="44" t="s">
        <v>56</v>
      </c>
      <c r="F38" s="16"/>
      <c r="G38" s="37"/>
      <c r="H38" s="16"/>
      <c r="I38" s="16"/>
      <c r="J38" s="16"/>
      <c r="K38" s="16"/>
      <c r="L38" s="16"/>
      <c r="M38" s="16"/>
      <c r="N38" s="16"/>
      <c r="O38" s="16"/>
      <c r="P38" s="16"/>
      <c r="Q38" s="46"/>
      <c r="R38" s="51"/>
      <c r="T38" t="s">
        <v>6</v>
      </c>
    </row>
    <row r="39" spans="1:21" ht="27" thickBot="1" x14ac:dyDescent="0.25">
      <c r="A39" s="60"/>
      <c r="B39" s="64"/>
      <c r="C39" s="41" t="s">
        <v>57</v>
      </c>
      <c r="D39" s="13">
        <f>(D36*D37*12)-D38</f>
        <v>0</v>
      </c>
      <c r="E39" s="42" t="s">
        <v>58</v>
      </c>
      <c r="F39" s="15">
        <f>(F36*F37)-F38</f>
        <v>0</v>
      </c>
      <c r="G39" s="15">
        <f t="shared" ref="G39:Q39" si="7">(G36*G37)-G38</f>
        <v>0</v>
      </c>
      <c r="H39" s="15">
        <f t="shared" si="7"/>
        <v>0</v>
      </c>
      <c r="I39" s="15">
        <f t="shared" si="7"/>
        <v>0</v>
      </c>
      <c r="J39" s="15">
        <f t="shared" si="7"/>
        <v>0</v>
      </c>
      <c r="K39" s="15">
        <f t="shared" si="7"/>
        <v>0</v>
      </c>
      <c r="L39" s="15">
        <f t="shared" si="7"/>
        <v>0</v>
      </c>
      <c r="M39" s="15">
        <f t="shared" si="7"/>
        <v>0</v>
      </c>
      <c r="N39" s="15">
        <f t="shared" si="7"/>
        <v>0</v>
      </c>
      <c r="O39" s="15">
        <f t="shared" si="7"/>
        <v>0</v>
      </c>
      <c r="P39" s="15">
        <f t="shared" si="7"/>
        <v>0</v>
      </c>
      <c r="Q39" s="49">
        <f t="shared" si="7"/>
        <v>0</v>
      </c>
      <c r="R39" s="18">
        <f>SUM(F39:Q39)</f>
        <v>0</v>
      </c>
      <c r="T39" s="14">
        <f>D39+R39</f>
        <v>0</v>
      </c>
      <c r="U39" s="2" t="s">
        <v>35</v>
      </c>
    </row>
    <row r="40" spans="1:21" ht="26.4" x14ac:dyDescent="0.2">
      <c r="A40" s="60">
        <v>9</v>
      </c>
      <c r="B40" s="78" t="s">
        <v>48</v>
      </c>
      <c r="C40" s="8" t="s">
        <v>2</v>
      </c>
      <c r="D40" s="12"/>
      <c r="E40" s="10" t="s">
        <v>54</v>
      </c>
      <c r="F40" s="7"/>
      <c r="G40" s="36"/>
      <c r="H40" s="7"/>
      <c r="I40" s="7"/>
      <c r="J40" s="7"/>
      <c r="K40" s="7"/>
      <c r="L40" s="7"/>
      <c r="M40" s="7"/>
      <c r="N40" s="7"/>
      <c r="O40" s="7"/>
      <c r="P40" s="7"/>
      <c r="Q40" s="7"/>
      <c r="R40" s="6"/>
    </row>
    <row r="41" spans="1:21" ht="26.4" x14ac:dyDescent="0.2">
      <c r="A41" s="60"/>
      <c r="B41" s="62"/>
      <c r="C41" s="40" t="s">
        <v>4</v>
      </c>
      <c r="D41" s="22">
        <v>65</v>
      </c>
      <c r="E41" s="11" t="s">
        <v>55</v>
      </c>
      <c r="F41" s="45">
        <v>31700</v>
      </c>
      <c r="G41" s="56">
        <v>29300</v>
      </c>
      <c r="H41" s="45">
        <v>31700</v>
      </c>
      <c r="I41" s="45">
        <v>26400</v>
      </c>
      <c r="J41" s="45">
        <v>23400</v>
      </c>
      <c r="K41" s="45">
        <v>25300</v>
      </c>
      <c r="L41" s="45">
        <v>26400</v>
      </c>
      <c r="M41" s="45">
        <v>27200</v>
      </c>
      <c r="N41" s="45">
        <v>23200</v>
      </c>
      <c r="O41" s="45">
        <v>21300</v>
      </c>
      <c r="P41" s="45">
        <v>24600</v>
      </c>
      <c r="Q41" s="47">
        <v>31600</v>
      </c>
      <c r="R41" s="57">
        <f>SUM(F41:Q41)</f>
        <v>322100</v>
      </c>
    </row>
    <row r="42" spans="1:21" ht="27" thickBot="1" x14ac:dyDescent="0.25">
      <c r="A42" s="60"/>
      <c r="B42" s="63"/>
      <c r="C42" s="44" t="s">
        <v>53</v>
      </c>
      <c r="D42" s="52"/>
      <c r="E42" s="44" t="s">
        <v>56</v>
      </c>
      <c r="F42" s="16"/>
      <c r="G42" s="37"/>
      <c r="H42" s="16"/>
      <c r="I42" s="16"/>
      <c r="J42" s="16"/>
      <c r="K42" s="16"/>
      <c r="L42" s="16"/>
      <c r="M42" s="16"/>
      <c r="N42" s="16"/>
      <c r="O42" s="16"/>
      <c r="P42" s="16"/>
      <c r="Q42" s="46"/>
      <c r="R42" s="51"/>
      <c r="T42" t="s">
        <v>6</v>
      </c>
    </row>
    <row r="43" spans="1:21" ht="27" thickBot="1" x14ac:dyDescent="0.25">
      <c r="A43" s="60"/>
      <c r="B43" s="64"/>
      <c r="C43" s="41" t="s">
        <v>57</v>
      </c>
      <c r="D43" s="13">
        <f>(D40*D41*12)-D42</f>
        <v>0</v>
      </c>
      <c r="E43" s="42" t="s">
        <v>58</v>
      </c>
      <c r="F43" s="15">
        <f>(F40*F41)-F42</f>
        <v>0</v>
      </c>
      <c r="G43" s="15">
        <f t="shared" ref="G43:Q43" si="8">(G40*G41)-G42</f>
        <v>0</v>
      </c>
      <c r="H43" s="15">
        <f t="shared" si="8"/>
        <v>0</v>
      </c>
      <c r="I43" s="15">
        <f t="shared" si="8"/>
        <v>0</v>
      </c>
      <c r="J43" s="15">
        <f t="shared" si="8"/>
        <v>0</v>
      </c>
      <c r="K43" s="15">
        <f t="shared" si="8"/>
        <v>0</v>
      </c>
      <c r="L43" s="15">
        <f t="shared" si="8"/>
        <v>0</v>
      </c>
      <c r="M43" s="15">
        <f t="shared" si="8"/>
        <v>0</v>
      </c>
      <c r="N43" s="15">
        <f t="shared" si="8"/>
        <v>0</v>
      </c>
      <c r="O43" s="15">
        <f t="shared" si="8"/>
        <v>0</v>
      </c>
      <c r="P43" s="15">
        <f t="shared" si="8"/>
        <v>0</v>
      </c>
      <c r="Q43" s="49">
        <f t="shared" si="8"/>
        <v>0</v>
      </c>
      <c r="R43" s="18">
        <f>SUM(F43:Q43)</f>
        <v>0</v>
      </c>
      <c r="T43" s="14">
        <f>D43+R43</f>
        <v>0</v>
      </c>
      <c r="U43" s="2" t="s">
        <v>36</v>
      </c>
    </row>
    <row r="44" spans="1:21" ht="26.4" x14ac:dyDescent="0.2">
      <c r="A44" s="60">
        <v>10</v>
      </c>
      <c r="B44" s="61" t="s">
        <v>49</v>
      </c>
      <c r="C44" s="8" t="s">
        <v>2</v>
      </c>
      <c r="D44" s="12"/>
      <c r="E44" s="10" t="s">
        <v>54</v>
      </c>
      <c r="F44" s="7"/>
      <c r="G44" s="36"/>
      <c r="H44" s="7"/>
      <c r="I44" s="7"/>
      <c r="J44" s="7"/>
      <c r="K44" s="7"/>
      <c r="L44" s="7"/>
      <c r="M44" s="7"/>
      <c r="N44" s="7"/>
      <c r="O44" s="7"/>
      <c r="P44" s="7"/>
      <c r="Q44" s="7"/>
      <c r="R44" s="6"/>
    </row>
    <row r="45" spans="1:21" ht="26.4" x14ac:dyDescent="0.2">
      <c r="A45" s="60"/>
      <c r="B45" s="62"/>
      <c r="C45" s="40" t="s">
        <v>4</v>
      </c>
      <c r="D45" s="22">
        <v>68</v>
      </c>
      <c r="E45" s="44" t="s">
        <v>55</v>
      </c>
      <c r="F45" s="45">
        <v>20700</v>
      </c>
      <c r="G45" s="56">
        <v>19100</v>
      </c>
      <c r="H45" s="45">
        <v>17000</v>
      </c>
      <c r="I45" s="45">
        <v>11700</v>
      </c>
      <c r="J45" s="45">
        <v>11000</v>
      </c>
      <c r="K45" s="45">
        <v>11700</v>
      </c>
      <c r="L45" s="45">
        <v>14400</v>
      </c>
      <c r="M45" s="45">
        <v>15300</v>
      </c>
      <c r="N45" s="45">
        <v>14300</v>
      </c>
      <c r="O45" s="45">
        <v>13600</v>
      </c>
      <c r="P45" s="45">
        <v>13600</v>
      </c>
      <c r="Q45" s="47">
        <v>17300</v>
      </c>
      <c r="R45" s="57">
        <f>SUM(F45:Q45)</f>
        <v>179700</v>
      </c>
    </row>
    <row r="46" spans="1:21" ht="27" thickBot="1" x14ac:dyDescent="0.25">
      <c r="A46" s="60"/>
      <c r="B46" s="63"/>
      <c r="C46" s="44" t="s">
        <v>53</v>
      </c>
      <c r="D46" s="52"/>
      <c r="E46" s="59" t="s">
        <v>56</v>
      </c>
      <c r="F46" s="16"/>
      <c r="G46" s="37"/>
      <c r="H46" s="16"/>
      <c r="I46" s="16"/>
      <c r="J46" s="16"/>
      <c r="K46" s="16"/>
      <c r="L46" s="16"/>
      <c r="M46" s="16"/>
      <c r="N46" s="16"/>
      <c r="O46" s="16"/>
      <c r="P46" s="16"/>
      <c r="Q46" s="46"/>
      <c r="R46" s="51"/>
      <c r="T46" t="s">
        <v>6</v>
      </c>
    </row>
    <row r="47" spans="1:21" ht="27" thickBot="1" x14ac:dyDescent="0.25">
      <c r="A47" s="60"/>
      <c r="B47" s="64"/>
      <c r="C47" s="41" t="s">
        <v>57</v>
      </c>
      <c r="D47" s="13">
        <f>(D44*D45*12)-D46</f>
        <v>0</v>
      </c>
      <c r="E47" s="42" t="s">
        <v>58</v>
      </c>
      <c r="F47" s="15">
        <f>(F44*F45)-F46</f>
        <v>0</v>
      </c>
      <c r="G47" s="15">
        <f t="shared" ref="G47:Q47" si="9">(G44*G45)-G46</f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  <c r="Q47" s="49">
        <f t="shared" si="9"/>
        <v>0</v>
      </c>
      <c r="R47" s="18">
        <f>SUM(F47:Q47)</f>
        <v>0</v>
      </c>
      <c r="T47" s="14">
        <f>D47+R47</f>
        <v>0</v>
      </c>
      <c r="U47" s="2" t="s">
        <v>37</v>
      </c>
    </row>
    <row r="48" spans="1:21" ht="26.4" x14ac:dyDescent="0.2">
      <c r="A48" s="60">
        <v>11</v>
      </c>
      <c r="B48" s="61" t="s">
        <v>46</v>
      </c>
      <c r="C48" s="8" t="s">
        <v>2</v>
      </c>
      <c r="D48" s="12"/>
      <c r="E48" s="10" t="s">
        <v>54</v>
      </c>
      <c r="F48" s="3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6"/>
    </row>
    <row r="49" spans="1:21" ht="26.4" x14ac:dyDescent="0.2">
      <c r="A49" s="60"/>
      <c r="B49" s="62"/>
      <c r="C49" s="40" t="s">
        <v>4</v>
      </c>
      <c r="D49" s="22">
        <v>8</v>
      </c>
      <c r="E49" s="44" t="s">
        <v>55</v>
      </c>
      <c r="F49" s="45">
        <v>1000</v>
      </c>
      <c r="G49" s="56">
        <v>900</v>
      </c>
      <c r="H49" s="45">
        <v>900</v>
      </c>
      <c r="I49" s="45">
        <v>2500</v>
      </c>
      <c r="J49" s="45">
        <v>3900</v>
      </c>
      <c r="K49" s="45">
        <v>800</v>
      </c>
      <c r="L49" s="45">
        <v>900</v>
      </c>
      <c r="M49" s="45">
        <v>900</v>
      </c>
      <c r="N49" s="45">
        <v>1100</v>
      </c>
      <c r="O49" s="45">
        <v>1100</v>
      </c>
      <c r="P49" s="45">
        <v>1000</v>
      </c>
      <c r="Q49" s="47">
        <v>1000</v>
      </c>
      <c r="R49" s="57">
        <f>SUM(F49:Q49)</f>
        <v>16000</v>
      </c>
    </row>
    <row r="50" spans="1:21" ht="27" thickBot="1" x14ac:dyDescent="0.25">
      <c r="A50" s="60"/>
      <c r="B50" s="63"/>
      <c r="C50" s="44" t="s">
        <v>53</v>
      </c>
      <c r="D50" s="52"/>
      <c r="E50" s="59" t="s">
        <v>56</v>
      </c>
      <c r="F50" s="16"/>
      <c r="G50" s="37"/>
      <c r="H50" s="16"/>
      <c r="I50" s="16"/>
      <c r="J50" s="16"/>
      <c r="K50" s="16"/>
      <c r="L50" s="16"/>
      <c r="M50" s="16"/>
      <c r="N50" s="16"/>
      <c r="O50" s="16"/>
      <c r="P50" s="16"/>
      <c r="Q50" s="46"/>
      <c r="R50" s="51"/>
      <c r="T50" t="s">
        <v>6</v>
      </c>
    </row>
    <row r="51" spans="1:21" ht="27" thickBot="1" x14ac:dyDescent="0.25">
      <c r="A51" s="60"/>
      <c r="B51" s="64"/>
      <c r="C51" s="41" t="s">
        <v>57</v>
      </c>
      <c r="D51" s="13">
        <f>(D48*D49*12)-D50</f>
        <v>0</v>
      </c>
      <c r="E51" s="42" t="s">
        <v>58</v>
      </c>
      <c r="F51" s="15">
        <f>(F48*F49)-F50</f>
        <v>0</v>
      </c>
      <c r="G51" s="15">
        <f t="shared" ref="G51:Q51" si="10">(G48*G49)-G50</f>
        <v>0</v>
      </c>
      <c r="H51" s="15">
        <f t="shared" si="10"/>
        <v>0</v>
      </c>
      <c r="I51" s="15">
        <f t="shared" si="10"/>
        <v>0</v>
      </c>
      <c r="J51" s="15">
        <f t="shared" si="10"/>
        <v>0</v>
      </c>
      <c r="K51" s="15">
        <f t="shared" si="10"/>
        <v>0</v>
      </c>
      <c r="L51" s="15">
        <f t="shared" si="10"/>
        <v>0</v>
      </c>
      <c r="M51" s="15">
        <f t="shared" si="10"/>
        <v>0</v>
      </c>
      <c r="N51" s="15">
        <f t="shared" si="10"/>
        <v>0</v>
      </c>
      <c r="O51" s="15">
        <f t="shared" si="10"/>
        <v>0</v>
      </c>
      <c r="P51" s="15">
        <f t="shared" si="10"/>
        <v>0</v>
      </c>
      <c r="Q51" s="49">
        <f t="shared" si="10"/>
        <v>0</v>
      </c>
      <c r="R51" s="18">
        <f>SUM(F51:Q51)</f>
        <v>0</v>
      </c>
      <c r="T51" s="14">
        <f>D51+R51</f>
        <v>0</v>
      </c>
      <c r="U51" s="2" t="s">
        <v>50</v>
      </c>
    </row>
    <row r="52" spans="1:21" ht="26.4" x14ac:dyDescent="0.2">
      <c r="A52" s="60">
        <v>12</v>
      </c>
      <c r="B52" s="61" t="s">
        <v>52</v>
      </c>
      <c r="C52" s="8" t="s">
        <v>2</v>
      </c>
      <c r="D52" s="12"/>
      <c r="E52" s="10" t="s">
        <v>54</v>
      </c>
      <c r="F52" s="7"/>
      <c r="G52" s="36"/>
      <c r="H52" s="7"/>
      <c r="I52" s="7"/>
      <c r="J52" s="7"/>
      <c r="K52" s="7"/>
      <c r="L52" s="7"/>
      <c r="M52" s="7"/>
      <c r="N52" s="7"/>
      <c r="O52" s="7"/>
      <c r="P52" s="7"/>
      <c r="Q52" s="7"/>
      <c r="R52" s="6"/>
    </row>
    <row r="53" spans="1:21" ht="26.4" x14ac:dyDescent="0.2">
      <c r="A53" s="60"/>
      <c r="B53" s="62"/>
      <c r="C53" s="40" t="s">
        <v>4</v>
      </c>
      <c r="D53" s="22">
        <v>73</v>
      </c>
      <c r="E53" s="44" t="s">
        <v>55</v>
      </c>
      <c r="F53" s="45">
        <v>14700</v>
      </c>
      <c r="G53" s="56">
        <v>13700</v>
      </c>
      <c r="H53" s="45">
        <v>13800</v>
      </c>
      <c r="I53" s="45">
        <v>13000</v>
      </c>
      <c r="J53" s="45">
        <v>16400</v>
      </c>
      <c r="K53" s="45">
        <v>18400</v>
      </c>
      <c r="L53" s="45">
        <v>23400</v>
      </c>
      <c r="M53" s="45">
        <v>26100</v>
      </c>
      <c r="N53" s="45">
        <v>24200</v>
      </c>
      <c r="O53" s="45">
        <v>20000</v>
      </c>
      <c r="P53" s="45">
        <v>14600</v>
      </c>
      <c r="Q53" s="47">
        <v>14800</v>
      </c>
      <c r="R53" s="57">
        <f>SUM(F53:Q53)</f>
        <v>213100</v>
      </c>
    </row>
    <row r="54" spans="1:21" ht="27" thickBot="1" x14ac:dyDescent="0.25">
      <c r="A54" s="60"/>
      <c r="B54" s="63"/>
      <c r="C54" s="44" t="s">
        <v>53</v>
      </c>
      <c r="D54" s="52"/>
      <c r="E54" s="59" t="s">
        <v>56</v>
      </c>
      <c r="F54" s="16"/>
      <c r="G54" s="37"/>
      <c r="H54" s="16"/>
      <c r="I54" s="16"/>
      <c r="J54" s="16"/>
      <c r="K54" s="16"/>
      <c r="L54" s="16"/>
      <c r="M54" s="16"/>
      <c r="N54" s="16"/>
      <c r="O54" s="16"/>
      <c r="P54" s="16"/>
      <c r="Q54" s="46"/>
      <c r="R54" s="51"/>
      <c r="T54" t="s">
        <v>6</v>
      </c>
    </row>
    <row r="55" spans="1:21" ht="27" thickBot="1" x14ac:dyDescent="0.25">
      <c r="A55" s="60"/>
      <c r="B55" s="64"/>
      <c r="C55" s="41" t="s">
        <v>57</v>
      </c>
      <c r="D55" s="13">
        <f>(D52*D53*12)-D54</f>
        <v>0</v>
      </c>
      <c r="E55" s="42" t="s">
        <v>58</v>
      </c>
      <c r="F55" s="15">
        <f>(F52*F53)-F54</f>
        <v>0</v>
      </c>
      <c r="G55" s="15">
        <f t="shared" ref="G55:Q55" si="11">(G52*G53)-G54</f>
        <v>0</v>
      </c>
      <c r="H55" s="15">
        <f t="shared" si="11"/>
        <v>0</v>
      </c>
      <c r="I55" s="15">
        <f t="shared" si="11"/>
        <v>0</v>
      </c>
      <c r="J55" s="15">
        <f t="shared" si="11"/>
        <v>0</v>
      </c>
      <c r="K55" s="15">
        <f t="shared" si="11"/>
        <v>0</v>
      </c>
      <c r="L55" s="15">
        <f t="shared" si="11"/>
        <v>0</v>
      </c>
      <c r="M55" s="15">
        <f t="shared" si="11"/>
        <v>0</v>
      </c>
      <c r="N55" s="15">
        <f t="shared" si="11"/>
        <v>0</v>
      </c>
      <c r="O55" s="15">
        <f t="shared" si="11"/>
        <v>0</v>
      </c>
      <c r="P55" s="15">
        <f t="shared" si="11"/>
        <v>0</v>
      </c>
      <c r="Q55" s="49">
        <f t="shared" si="11"/>
        <v>0</v>
      </c>
      <c r="R55" s="18">
        <f>SUM(F55:Q55)</f>
        <v>0</v>
      </c>
      <c r="T55" s="14">
        <f>D55+R55</f>
        <v>0</v>
      </c>
      <c r="U55" s="2" t="s">
        <v>51</v>
      </c>
    </row>
    <row r="56" spans="1:21" ht="26.4" x14ac:dyDescent="0.2">
      <c r="A56" s="60">
        <v>13</v>
      </c>
      <c r="B56" s="61" t="s">
        <v>62</v>
      </c>
      <c r="C56" s="8" t="s">
        <v>2</v>
      </c>
      <c r="D56" s="12"/>
      <c r="E56" s="10" t="s">
        <v>54</v>
      </c>
      <c r="F56" s="3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6"/>
    </row>
    <row r="57" spans="1:21" ht="26.4" x14ac:dyDescent="0.2">
      <c r="A57" s="60"/>
      <c r="B57" s="62"/>
      <c r="C57" s="40" t="s">
        <v>4</v>
      </c>
      <c r="D57" s="22">
        <v>545</v>
      </c>
      <c r="E57" s="44" t="s">
        <v>55</v>
      </c>
      <c r="F57" s="45">
        <v>172000</v>
      </c>
      <c r="G57" s="56">
        <v>130900</v>
      </c>
      <c r="H57" s="45">
        <v>128000</v>
      </c>
      <c r="I57" s="45">
        <v>129500</v>
      </c>
      <c r="J57" s="45">
        <v>146900</v>
      </c>
      <c r="K57" s="45">
        <v>162200</v>
      </c>
      <c r="L57" s="45">
        <v>173800</v>
      </c>
      <c r="M57" s="45">
        <v>176400</v>
      </c>
      <c r="N57" s="45">
        <v>162400</v>
      </c>
      <c r="O57" s="45">
        <v>142200</v>
      </c>
      <c r="P57" s="45">
        <v>132800</v>
      </c>
      <c r="Q57" s="47">
        <v>167200</v>
      </c>
      <c r="R57" s="57">
        <f>SUM(F57:Q57)</f>
        <v>1824300</v>
      </c>
    </row>
    <row r="58" spans="1:21" ht="27" thickBot="1" x14ac:dyDescent="0.25">
      <c r="A58" s="60"/>
      <c r="B58" s="63"/>
      <c r="C58" s="44" t="s">
        <v>53</v>
      </c>
      <c r="D58" s="52"/>
      <c r="E58" s="59" t="s">
        <v>56</v>
      </c>
      <c r="F58" s="16"/>
      <c r="G58" s="37"/>
      <c r="H58" s="16"/>
      <c r="I58" s="16"/>
      <c r="J58" s="16"/>
      <c r="K58" s="16"/>
      <c r="L58" s="16"/>
      <c r="M58" s="16"/>
      <c r="N58" s="16"/>
      <c r="O58" s="16"/>
      <c r="P58" s="16"/>
      <c r="Q58" s="46"/>
      <c r="R58" s="51"/>
      <c r="T58" t="s">
        <v>6</v>
      </c>
    </row>
    <row r="59" spans="1:21" ht="27" thickBot="1" x14ac:dyDescent="0.25">
      <c r="A59" s="60"/>
      <c r="B59" s="64"/>
      <c r="C59" s="41" t="s">
        <v>57</v>
      </c>
      <c r="D59" s="13">
        <f>(D56*D57*12)-D58</f>
        <v>0</v>
      </c>
      <c r="E59" s="42" t="s">
        <v>58</v>
      </c>
      <c r="F59" s="15">
        <f>(F56*F57)-F58</f>
        <v>0</v>
      </c>
      <c r="G59" s="15">
        <f t="shared" ref="G59:Q59" si="12">(G56*G57)-G58</f>
        <v>0</v>
      </c>
      <c r="H59" s="15">
        <f t="shared" si="12"/>
        <v>0</v>
      </c>
      <c r="I59" s="15">
        <f t="shared" si="12"/>
        <v>0</v>
      </c>
      <c r="J59" s="15">
        <f t="shared" si="12"/>
        <v>0</v>
      </c>
      <c r="K59" s="15">
        <f t="shared" si="12"/>
        <v>0</v>
      </c>
      <c r="L59" s="15">
        <f t="shared" si="12"/>
        <v>0</v>
      </c>
      <c r="M59" s="15">
        <f t="shared" si="12"/>
        <v>0</v>
      </c>
      <c r="N59" s="15">
        <f t="shared" si="12"/>
        <v>0</v>
      </c>
      <c r="O59" s="15">
        <f t="shared" si="12"/>
        <v>0</v>
      </c>
      <c r="P59" s="15">
        <f t="shared" si="12"/>
        <v>0</v>
      </c>
      <c r="Q59" s="49">
        <f t="shared" si="12"/>
        <v>0</v>
      </c>
      <c r="R59" s="18">
        <f>SUM(F59:Q59)</f>
        <v>0</v>
      </c>
      <c r="T59" s="14">
        <f>D59+R59</f>
        <v>0</v>
      </c>
      <c r="U59" s="2" t="s">
        <v>59</v>
      </c>
    </row>
    <row r="60" spans="1:21" x14ac:dyDescent="0.2">
      <c r="B60" s="25"/>
    </row>
    <row r="61" spans="1:21" ht="13.8" thickBot="1" x14ac:dyDescent="0.25">
      <c r="C61" s="26"/>
      <c r="D61" s="26"/>
      <c r="E61" s="26"/>
      <c r="F61" s="26"/>
      <c r="G61" s="26"/>
      <c r="H61" s="26"/>
      <c r="I61" s="26"/>
      <c r="J61" s="26"/>
      <c r="K61" s="27"/>
      <c r="L61" s="27"/>
      <c r="M61" s="27"/>
      <c r="N61" s="27"/>
      <c r="O61" s="27"/>
      <c r="P61" s="27"/>
      <c r="Q61" s="27"/>
      <c r="R61" s="28"/>
    </row>
    <row r="62" spans="1:21" ht="17.399999999999999" thickTop="1" thickBot="1" x14ac:dyDescent="0.25">
      <c r="B62" s="29" t="s">
        <v>10</v>
      </c>
      <c r="C62" s="79">
        <f>T11+T15+T19+T23+T27+T31+T35+T39+T43+T47+T51+T55+T59</f>
        <v>0</v>
      </c>
      <c r="D62" s="80"/>
      <c r="E62" s="30" t="s">
        <v>11</v>
      </c>
      <c r="F62" s="81">
        <f>ROUNDDOWN(C62,0)</f>
        <v>0</v>
      </c>
      <c r="G62" s="82"/>
      <c r="H62" s="83"/>
      <c r="I62" s="31" t="s">
        <v>12</v>
      </c>
      <c r="J62" s="32" t="s">
        <v>13</v>
      </c>
      <c r="K62" s="84">
        <f>ROUNDUP(F62/1.1,0)</f>
        <v>0</v>
      </c>
      <c r="L62" s="85"/>
      <c r="M62" s="85"/>
      <c r="N62" s="33"/>
      <c r="O62" s="32" t="s">
        <v>14</v>
      </c>
      <c r="P62" s="81">
        <f>F62-K62</f>
        <v>0</v>
      </c>
      <c r="Q62" s="82"/>
      <c r="R62" s="83"/>
    </row>
    <row r="63" spans="1:21" ht="13.8" thickTop="1" x14ac:dyDescent="0.2">
      <c r="B63" s="19"/>
      <c r="C63" s="19"/>
      <c r="D63" s="34" t="s">
        <v>15</v>
      </c>
      <c r="E63" s="34"/>
      <c r="F63" s="34"/>
      <c r="G63" s="34" t="s">
        <v>16</v>
      </c>
      <c r="H63" s="34"/>
      <c r="I63" s="34"/>
      <c r="J63" s="34"/>
      <c r="K63" s="86" t="s">
        <v>61</v>
      </c>
      <c r="L63" s="86"/>
      <c r="M63" s="86"/>
      <c r="N63" s="19"/>
      <c r="O63" s="34"/>
      <c r="P63" s="86" t="s">
        <v>17</v>
      </c>
      <c r="Q63" s="86"/>
      <c r="R63" s="86"/>
    </row>
    <row r="64" spans="1:21" x14ac:dyDescent="0.2">
      <c r="R64" s="24"/>
    </row>
    <row r="67" spans="4:18" x14ac:dyDescent="0.2">
      <c r="R67" s="55"/>
    </row>
    <row r="69" spans="4:18" x14ac:dyDescent="0.2">
      <c r="D69" s="54"/>
    </row>
  </sheetData>
  <mergeCells count="37">
    <mergeCell ref="C62:D62"/>
    <mergeCell ref="F62:H62"/>
    <mergeCell ref="K62:M62"/>
    <mergeCell ref="P62:R62"/>
    <mergeCell ref="K63:M63"/>
    <mergeCell ref="P63:R63"/>
    <mergeCell ref="E6:R6"/>
    <mergeCell ref="B8:B11"/>
    <mergeCell ref="A40:A43"/>
    <mergeCell ref="B40:B43"/>
    <mergeCell ref="A32:A35"/>
    <mergeCell ref="B32:B35"/>
    <mergeCell ref="A36:A39"/>
    <mergeCell ref="B36:B39"/>
    <mergeCell ref="B16:B19"/>
    <mergeCell ref="A16:A19"/>
    <mergeCell ref="A48:A51"/>
    <mergeCell ref="B48:B51"/>
    <mergeCell ref="B6:B7"/>
    <mergeCell ref="A44:A47"/>
    <mergeCell ref="B44:B47"/>
    <mergeCell ref="A52:A55"/>
    <mergeCell ref="B52:B55"/>
    <mergeCell ref="A56:A59"/>
    <mergeCell ref="B56:B59"/>
    <mergeCell ref="B1:T2"/>
    <mergeCell ref="A8:A11"/>
    <mergeCell ref="A28:A31"/>
    <mergeCell ref="A12:A15"/>
    <mergeCell ref="A24:A27"/>
    <mergeCell ref="B28:B31"/>
    <mergeCell ref="B12:B15"/>
    <mergeCell ref="B24:B27"/>
    <mergeCell ref="C6:D7"/>
    <mergeCell ref="C3:E3"/>
    <mergeCell ref="A20:A23"/>
    <mergeCell ref="B20:B23"/>
  </mergeCells>
  <phoneticPr fontId="1"/>
  <pageMargins left="0.19685039370078741" right="0.19685039370078741" top="0.7" bottom="0.27559055118110237" header="0.31496062992125984" footer="0.31496062992125984"/>
  <pageSetup paperSize="9" scale="51" orientation="landscape" r:id="rId1"/>
  <rowBreaks count="1" manualBreakCount="1">
    <brk id="3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2025-09-24T08:28:29Z</dcterms:modified>
</cp:coreProperties>
</file>