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9A0B71BD-7A0F-4B5E-8F5B-B8C52F59BE6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内訳書" sheetId="3" r:id="rId1"/>
    <sheet name="内訳書 (力率割引＋基本料金割引欄あり２)" sheetId="5" r:id="rId2"/>
  </sheets>
  <definedNames>
    <definedName name="_xlnm.Print_Area" localSheetId="0">内訳書!$A$1:$V$91</definedName>
    <definedName name="_xlnm.Print_Area" localSheetId="1">'内訳書 (力率割引＋基本料金割引欄あり２)'!$A$1:$Z$91</definedName>
    <definedName name="_xlnm.Print_Titles" localSheetId="0">内訳書!$5:$6</definedName>
    <definedName name="_xlnm.Print_Titles" localSheetId="1">'内訳書 (力率割引＋基本料金割引欄あり２)'!$5:$6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3" l="1"/>
  <c r="D68" i="5" l="1"/>
  <c r="D64" i="5"/>
  <c r="D60" i="5"/>
  <c r="D56" i="5"/>
  <c r="D52" i="5"/>
  <c r="D48" i="5"/>
  <c r="D44" i="5"/>
  <c r="D40" i="5"/>
  <c r="D36" i="5"/>
  <c r="D38" i="5" s="1"/>
  <c r="D32" i="5"/>
  <c r="D28" i="5"/>
  <c r="D24" i="5"/>
  <c r="D20" i="5"/>
  <c r="D16" i="5"/>
  <c r="D12" i="5"/>
  <c r="D8" i="5"/>
  <c r="G6" i="5"/>
  <c r="F6" i="5"/>
  <c r="G76" i="5"/>
  <c r="H76" i="5"/>
  <c r="I76" i="5"/>
  <c r="J76" i="5"/>
  <c r="K76" i="5"/>
  <c r="L76" i="5"/>
  <c r="M76" i="5"/>
  <c r="N76" i="5"/>
  <c r="O76" i="5"/>
  <c r="P76" i="5"/>
  <c r="Q76" i="5"/>
  <c r="F76" i="5"/>
  <c r="G72" i="5"/>
  <c r="H72" i="5"/>
  <c r="I72" i="5"/>
  <c r="J72" i="5"/>
  <c r="K72" i="5"/>
  <c r="L72" i="5"/>
  <c r="M72" i="5"/>
  <c r="N72" i="5"/>
  <c r="O72" i="5"/>
  <c r="P72" i="5"/>
  <c r="Q72" i="5"/>
  <c r="F72" i="5"/>
  <c r="N68" i="5"/>
  <c r="O68" i="5"/>
  <c r="M68" i="5"/>
  <c r="G64" i="5"/>
  <c r="H64" i="5"/>
  <c r="I64" i="5"/>
  <c r="J64" i="5"/>
  <c r="K64" i="5"/>
  <c r="L64" i="5"/>
  <c r="M64" i="5"/>
  <c r="N64" i="5"/>
  <c r="O64" i="5"/>
  <c r="P64" i="5"/>
  <c r="Q64" i="5"/>
  <c r="F64" i="5"/>
  <c r="G60" i="5"/>
  <c r="H60" i="5"/>
  <c r="I60" i="5"/>
  <c r="J60" i="5"/>
  <c r="K60" i="5"/>
  <c r="L60" i="5"/>
  <c r="M60" i="5"/>
  <c r="N60" i="5"/>
  <c r="O60" i="5"/>
  <c r="P60" i="5"/>
  <c r="Q60" i="5"/>
  <c r="F60" i="5"/>
  <c r="G56" i="5"/>
  <c r="H56" i="5"/>
  <c r="I56" i="5"/>
  <c r="J56" i="5"/>
  <c r="K56" i="5"/>
  <c r="L56" i="5"/>
  <c r="M56" i="5"/>
  <c r="N56" i="5"/>
  <c r="O56" i="5"/>
  <c r="P56" i="5"/>
  <c r="Q56" i="5"/>
  <c r="F56" i="5"/>
  <c r="G52" i="5"/>
  <c r="H52" i="5"/>
  <c r="I52" i="5"/>
  <c r="J52" i="5"/>
  <c r="K52" i="5"/>
  <c r="L52" i="5"/>
  <c r="M52" i="5"/>
  <c r="N52" i="5"/>
  <c r="O52" i="5"/>
  <c r="P52" i="5"/>
  <c r="Q52" i="5"/>
  <c r="F52" i="5"/>
  <c r="G48" i="5"/>
  <c r="H48" i="5"/>
  <c r="I48" i="5"/>
  <c r="J48" i="5"/>
  <c r="K48" i="5"/>
  <c r="L48" i="5"/>
  <c r="M48" i="5"/>
  <c r="N48" i="5"/>
  <c r="O48" i="5"/>
  <c r="P48" i="5"/>
  <c r="Q48" i="5"/>
  <c r="F48" i="5"/>
  <c r="G44" i="5"/>
  <c r="H44" i="5"/>
  <c r="I44" i="5"/>
  <c r="J44" i="5"/>
  <c r="K44" i="5"/>
  <c r="L44" i="5"/>
  <c r="M44" i="5"/>
  <c r="N44" i="5"/>
  <c r="O44" i="5"/>
  <c r="P44" i="5"/>
  <c r="Q44" i="5"/>
  <c r="F44" i="5"/>
  <c r="G40" i="5"/>
  <c r="H40" i="5"/>
  <c r="I40" i="5"/>
  <c r="J40" i="5"/>
  <c r="K40" i="5"/>
  <c r="L40" i="5"/>
  <c r="M40" i="5"/>
  <c r="N40" i="5"/>
  <c r="O40" i="5"/>
  <c r="P40" i="5"/>
  <c r="Q40" i="5"/>
  <c r="F40" i="5"/>
  <c r="G36" i="5"/>
  <c r="G38" i="5" s="1"/>
  <c r="H36" i="5"/>
  <c r="I36" i="5"/>
  <c r="I38" i="5" s="1"/>
  <c r="J36" i="5"/>
  <c r="J38" i="5" s="1"/>
  <c r="K36" i="5"/>
  <c r="K38" i="5" s="1"/>
  <c r="L36" i="5"/>
  <c r="L38" i="5" s="1"/>
  <c r="M36" i="5"/>
  <c r="M38" i="5" s="1"/>
  <c r="N36" i="5"/>
  <c r="N38" i="5" s="1"/>
  <c r="O36" i="5"/>
  <c r="O38" i="5" s="1"/>
  <c r="P36" i="5"/>
  <c r="Q36" i="5"/>
  <c r="Q38" i="5" s="1"/>
  <c r="F36" i="5"/>
  <c r="F38" i="5" s="1"/>
  <c r="G32" i="5"/>
  <c r="H32" i="5"/>
  <c r="I32" i="5"/>
  <c r="J32" i="5"/>
  <c r="K32" i="5"/>
  <c r="L32" i="5"/>
  <c r="M32" i="5"/>
  <c r="N32" i="5"/>
  <c r="O32" i="5"/>
  <c r="P32" i="5"/>
  <c r="Q32" i="5"/>
  <c r="F32" i="5"/>
  <c r="G28" i="5"/>
  <c r="H28" i="5"/>
  <c r="I28" i="5"/>
  <c r="J28" i="5"/>
  <c r="K28" i="5"/>
  <c r="L28" i="5"/>
  <c r="M28" i="5"/>
  <c r="N28" i="5"/>
  <c r="O28" i="5"/>
  <c r="P28" i="5"/>
  <c r="Q28" i="5"/>
  <c r="F28" i="5"/>
  <c r="G24" i="5"/>
  <c r="H24" i="5"/>
  <c r="I24" i="5"/>
  <c r="J24" i="5"/>
  <c r="K24" i="5"/>
  <c r="L24" i="5"/>
  <c r="M24" i="5"/>
  <c r="N24" i="5"/>
  <c r="O24" i="5"/>
  <c r="P24" i="5"/>
  <c r="Q24" i="5"/>
  <c r="F24" i="5"/>
  <c r="G20" i="5"/>
  <c r="H20" i="5"/>
  <c r="I20" i="5"/>
  <c r="J20" i="5"/>
  <c r="K20" i="5"/>
  <c r="L20" i="5"/>
  <c r="M20" i="5"/>
  <c r="N20" i="5"/>
  <c r="O20" i="5"/>
  <c r="P20" i="5"/>
  <c r="Q20" i="5"/>
  <c r="F20" i="5"/>
  <c r="G16" i="5"/>
  <c r="H16" i="5"/>
  <c r="I16" i="5"/>
  <c r="J16" i="5"/>
  <c r="K16" i="5"/>
  <c r="L16" i="5"/>
  <c r="M16" i="5"/>
  <c r="N16" i="5"/>
  <c r="O16" i="5"/>
  <c r="P16" i="5"/>
  <c r="Q16" i="5"/>
  <c r="F16" i="5"/>
  <c r="G12" i="5"/>
  <c r="H12" i="5"/>
  <c r="I12" i="5"/>
  <c r="J12" i="5"/>
  <c r="K12" i="5"/>
  <c r="L12" i="5"/>
  <c r="M12" i="5"/>
  <c r="N12" i="5"/>
  <c r="O12" i="5"/>
  <c r="P12" i="5"/>
  <c r="Q12" i="5"/>
  <c r="F12" i="5"/>
  <c r="G8" i="5"/>
  <c r="H8" i="5"/>
  <c r="I8" i="5"/>
  <c r="J8" i="5"/>
  <c r="K8" i="5"/>
  <c r="L8" i="5"/>
  <c r="M8" i="5"/>
  <c r="N8" i="5"/>
  <c r="O8" i="5"/>
  <c r="P8" i="5"/>
  <c r="Q8" i="5"/>
  <c r="F8" i="5"/>
  <c r="Y38" i="5"/>
  <c r="P38" i="5"/>
  <c r="H38" i="5"/>
  <c r="R37" i="5"/>
  <c r="V38" i="3"/>
  <c r="Q38" i="3"/>
  <c r="P38" i="3"/>
  <c r="O38" i="3"/>
  <c r="N38" i="3"/>
  <c r="M38" i="3"/>
  <c r="L38" i="3"/>
  <c r="K38" i="3"/>
  <c r="J38" i="3"/>
  <c r="I38" i="3"/>
  <c r="H38" i="3"/>
  <c r="G38" i="3"/>
  <c r="F38" i="3"/>
  <c r="D38" i="3"/>
  <c r="R37" i="3"/>
  <c r="R36" i="3"/>
  <c r="R36" i="5" l="1"/>
  <c r="R38" i="5"/>
  <c r="T38" i="5" s="1"/>
  <c r="X38" i="5" s="1"/>
  <c r="R38" i="3"/>
  <c r="T38" i="3" s="1"/>
  <c r="D14" i="5"/>
  <c r="D14" i="3"/>
  <c r="Y79" i="5" l="1"/>
  <c r="Y66" i="5"/>
  <c r="Y62" i="5"/>
  <c r="Y58" i="5"/>
  <c r="Y54" i="5"/>
  <c r="Y50" i="5"/>
  <c r="Y46" i="5"/>
  <c r="Y42" i="5"/>
  <c r="Y34" i="5"/>
  <c r="Y30" i="5"/>
  <c r="Y26" i="5"/>
  <c r="Y22" i="5"/>
  <c r="Y18" i="5"/>
  <c r="Y14" i="5"/>
  <c r="Y1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R77" i="5"/>
  <c r="R76" i="5"/>
  <c r="Q74" i="5"/>
  <c r="P74" i="5"/>
  <c r="O74" i="5"/>
  <c r="N74" i="5"/>
  <c r="M74" i="5"/>
  <c r="L74" i="5"/>
  <c r="K74" i="5"/>
  <c r="J74" i="5"/>
  <c r="I74" i="5"/>
  <c r="H74" i="5"/>
  <c r="G74" i="5"/>
  <c r="F74" i="5"/>
  <c r="R73" i="5"/>
  <c r="R72" i="5"/>
  <c r="O70" i="5"/>
  <c r="N70" i="5"/>
  <c r="M70" i="5"/>
  <c r="D70" i="5"/>
  <c r="R69" i="5"/>
  <c r="R68" i="5"/>
  <c r="Q66" i="5"/>
  <c r="P66" i="5"/>
  <c r="O66" i="5"/>
  <c r="N66" i="5"/>
  <c r="M66" i="5"/>
  <c r="L66" i="5"/>
  <c r="K66" i="5"/>
  <c r="J66" i="5"/>
  <c r="I66" i="5"/>
  <c r="H66" i="5"/>
  <c r="G66" i="5"/>
  <c r="F66" i="5"/>
  <c r="D66" i="5"/>
  <c r="R65" i="5"/>
  <c r="R64" i="5"/>
  <c r="Q62" i="5"/>
  <c r="P62" i="5"/>
  <c r="O62" i="5"/>
  <c r="N62" i="5"/>
  <c r="M62" i="5"/>
  <c r="L62" i="5"/>
  <c r="K62" i="5"/>
  <c r="J62" i="5"/>
  <c r="I62" i="5"/>
  <c r="H62" i="5"/>
  <c r="G62" i="5"/>
  <c r="F62" i="5"/>
  <c r="D62" i="5"/>
  <c r="R61" i="5"/>
  <c r="R60" i="5"/>
  <c r="Q58" i="5"/>
  <c r="P58" i="5"/>
  <c r="O58" i="5"/>
  <c r="N58" i="5"/>
  <c r="M58" i="5"/>
  <c r="L58" i="5"/>
  <c r="K58" i="5"/>
  <c r="J58" i="5"/>
  <c r="I58" i="5"/>
  <c r="H58" i="5"/>
  <c r="G58" i="5"/>
  <c r="F58" i="5"/>
  <c r="D58" i="5"/>
  <c r="R57" i="5"/>
  <c r="R56" i="5"/>
  <c r="Q54" i="5"/>
  <c r="P54" i="5"/>
  <c r="O54" i="5"/>
  <c r="N54" i="5"/>
  <c r="M54" i="5"/>
  <c r="L54" i="5"/>
  <c r="K54" i="5"/>
  <c r="J54" i="5"/>
  <c r="I54" i="5"/>
  <c r="H54" i="5"/>
  <c r="G54" i="5"/>
  <c r="F54" i="5"/>
  <c r="D54" i="5"/>
  <c r="R53" i="5"/>
  <c r="R52" i="5"/>
  <c r="Q50" i="5"/>
  <c r="P50" i="5"/>
  <c r="O50" i="5"/>
  <c r="N50" i="5"/>
  <c r="M50" i="5"/>
  <c r="L50" i="5"/>
  <c r="K50" i="5"/>
  <c r="J50" i="5"/>
  <c r="I50" i="5"/>
  <c r="H50" i="5"/>
  <c r="G50" i="5"/>
  <c r="F50" i="5"/>
  <c r="D50" i="5"/>
  <c r="R49" i="5"/>
  <c r="R48" i="5"/>
  <c r="Q46" i="5"/>
  <c r="P46" i="5"/>
  <c r="O46" i="5"/>
  <c r="N46" i="5"/>
  <c r="M46" i="5"/>
  <c r="L46" i="5"/>
  <c r="K46" i="5"/>
  <c r="J46" i="5"/>
  <c r="I46" i="5"/>
  <c r="H46" i="5"/>
  <c r="G46" i="5"/>
  <c r="F46" i="5"/>
  <c r="D46" i="5"/>
  <c r="R45" i="5"/>
  <c r="R44" i="5"/>
  <c r="Q42" i="5"/>
  <c r="P42" i="5"/>
  <c r="O42" i="5"/>
  <c r="N42" i="5"/>
  <c r="M42" i="5"/>
  <c r="L42" i="5"/>
  <c r="K42" i="5"/>
  <c r="J42" i="5"/>
  <c r="I42" i="5"/>
  <c r="H42" i="5"/>
  <c r="G42" i="5"/>
  <c r="F42" i="5"/>
  <c r="D42" i="5"/>
  <c r="R41" i="5"/>
  <c r="R40" i="5"/>
  <c r="Q34" i="5"/>
  <c r="P34" i="5"/>
  <c r="O34" i="5"/>
  <c r="N34" i="5"/>
  <c r="M34" i="5"/>
  <c r="L34" i="5"/>
  <c r="K34" i="5"/>
  <c r="J34" i="5"/>
  <c r="I34" i="5"/>
  <c r="H34" i="5"/>
  <c r="G34" i="5"/>
  <c r="F34" i="5"/>
  <c r="D34" i="5"/>
  <c r="R33" i="5"/>
  <c r="R32" i="5"/>
  <c r="Q30" i="5"/>
  <c r="P30" i="5"/>
  <c r="O30" i="5"/>
  <c r="N30" i="5"/>
  <c r="M30" i="5"/>
  <c r="L30" i="5"/>
  <c r="K30" i="5"/>
  <c r="J30" i="5"/>
  <c r="I30" i="5"/>
  <c r="H30" i="5"/>
  <c r="G30" i="5"/>
  <c r="F30" i="5"/>
  <c r="D30" i="5"/>
  <c r="R29" i="5"/>
  <c r="R28" i="5"/>
  <c r="Q26" i="5"/>
  <c r="P26" i="5"/>
  <c r="O26" i="5"/>
  <c r="N26" i="5"/>
  <c r="M26" i="5"/>
  <c r="L26" i="5"/>
  <c r="K26" i="5"/>
  <c r="J26" i="5"/>
  <c r="I26" i="5"/>
  <c r="H26" i="5"/>
  <c r="G26" i="5"/>
  <c r="F26" i="5"/>
  <c r="D26" i="5"/>
  <c r="R25" i="5"/>
  <c r="R24" i="5"/>
  <c r="Q22" i="5"/>
  <c r="P22" i="5"/>
  <c r="O22" i="5"/>
  <c r="N22" i="5"/>
  <c r="M22" i="5"/>
  <c r="L22" i="5"/>
  <c r="K22" i="5"/>
  <c r="J22" i="5"/>
  <c r="I22" i="5"/>
  <c r="H22" i="5"/>
  <c r="G22" i="5"/>
  <c r="F22" i="5"/>
  <c r="D22" i="5"/>
  <c r="R21" i="5"/>
  <c r="R20" i="5"/>
  <c r="Q18" i="5"/>
  <c r="P18" i="5"/>
  <c r="O18" i="5"/>
  <c r="N18" i="5"/>
  <c r="M18" i="5"/>
  <c r="L18" i="5"/>
  <c r="K18" i="5"/>
  <c r="J18" i="5"/>
  <c r="I18" i="5"/>
  <c r="H18" i="5"/>
  <c r="G18" i="5"/>
  <c r="F18" i="5"/>
  <c r="D18" i="5"/>
  <c r="R17" i="5"/>
  <c r="R16" i="5"/>
  <c r="Q14" i="5"/>
  <c r="P14" i="5"/>
  <c r="O14" i="5"/>
  <c r="N14" i="5"/>
  <c r="M14" i="5"/>
  <c r="L14" i="5"/>
  <c r="K14" i="5"/>
  <c r="J14" i="5"/>
  <c r="I14" i="5"/>
  <c r="H14" i="5"/>
  <c r="G14" i="5"/>
  <c r="F14" i="5"/>
  <c r="R13" i="5"/>
  <c r="R12" i="5"/>
  <c r="Q10" i="5"/>
  <c r="P10" i="5"/>
  <c r="O10" i="5"/>
  <c r="N10" i="5"/>
  <c r="M10" i="5"/>
  <c r="L10" i="5"/>
  <c r="K10" i="5"/>
  <c r="J10" i="5"/>
  <c r="I10" i="5"/>
  <c r="H10" i="5"/>
  <c r="G10" i="5"/>
  <c r="F10" i="5"/>
  <c r="D10" i="5"/>
  <c r="R9" i="5"/>
  <c r="R8" i="5"/>
  <c r="R70" i="5" l="1"/>
  <c r="R62" i="5"/>
  <c r="T62" i="5" s="1"/>
  <c r="X62" i="5" s="1"/>
  <c r="R26" i="5"/>
  <c r="T26" i="5" s="1"/>
  <c r="X26" i="5" s="1"/>
  <c r="R22" i="5"/>
  <c r="T22" i="5" s="1"/>
  <c r="X22" i="5" s="1"/>
  <c r="R58" i="5"/>
  <c r="T58" i="5" s="1"/>
  <c r="X58" i="5" s="1"/>
  <c r="R54" i="5"/>
  <c r="T54" i="5" s="1"/>
  <c r="X54" i="5" s="1"/>
  <c r="R78" i="5"/>
  <c r="R14" i="5"/>
  <c r="T14" i="5" s="1"/>
  <c r="X14" i="5" s="1"/>
  <c r="R46" i="5"/>
  <c r="R74" i="5"/>
  <c r="R50" i="5"/>
  <c r="T50" i="5" s="1"/>
  <c r="X50" i="5" s="1"/>
  <c r="R10" i="5"/>
  <c r="T10" i="5" s="1"/>
  <c r="X10" i="5" s="1"/>
  <c r="R42" i="5"/>
  <c r="T42" i="5" s="1"/>
  <c r="X42" i="5" s="1"/>
  <c r="R34" i="5"/>
  <c r="T34" i="5" s="1"/>
  <c r="X34" i="5" s="1"/>
  <c r="R79" i="5"/>
  <c r="R18" i="5"/>
  <c r="T18" i="5" s="1"/>
  <c r="X18" i="5" s="1"/>
  <c r="T46" i="5"/>
  <c r="X46" i="5" s="1"/>
  <c r="R30" i="5"/>
  <c r="T30" i="5" s="1"/>
  <c r="X30" i="5" s="1"/>
  <c r="R66" i="5"/>
  <c r="T66" i="5" s="1"/>
  <c r="X66" i="5" s="1"/>
  <c r="V79" i="3"/>
  <c r="Q79" i="3"/>
  <c r="P79" i="3"/>
  <c r="O79" i="3"/>
  <c r="N79" i="3"/>
  <c r="M79" i="3"/>
  <c r="L79" i="3"/>
  <c r="K79" i="3"/>
  <c r="J79" i="3"/>
  <c r="I79" i="3"/>
  <c r="H79" i="3"/>
  <c r="G79" i="3"/>
  <c r="Q78" i="3"/>
  <c r="P78" i="3"/>
  <c r="O78" i="3"/>
  <c r="N78" i="3"/>
  <c r="M78" i="3"/>
  <c r="L78" i="3"/>
  <c r="K78" i="3"/>
  <c r="J78" i="3"/>
  <c r="I78" i="3"/>
  <c r="H78" i="3"/>
  <c r="G78" i="3"/>
  <c r="F78" i="3"/>
  <c r="R77" i="3"/>
  <c r="R76" i="3"/>
  <c r="Q74" i="3"/>
  <c r="P74" i="3"/>
  <c r="O74" i="3"/>
  <c r="N74" i="3"/>
  <c r="M74" i="3"/>
  <c r="L74" i="3"/>
  <c r="K74" i="3"/>
  <c r="J74" i="3"/>
  <c r="I74" i="3"/>
  <c r="H74" i="3"/>
  <c r="G74" i="3"/>
  <c r="F74" i="3"/>
  <c r="R73" i="3"/>
  <c r="R72" i="3"/>
  <c r="O70" i="3"/>
  <c r="N70" i="3"/>
  <c r="M70" i="3"/>
  <c r="D70" i="3"/>
  <c r="R69" i="3"/>
  <c r="R68" i="3"/>
  <c r="V66" i="3"/>
  <c r="Q66" i="3"/>
  <c r="P66" i="3"/>
  <c r="O66" i="3"/>
  <c r="N66" i="3"/>
  <c r="M66" i="3"/>
  <c r="L66" i="3"/>
  <c r="K66" i="3"/>
  <c r="J66" i="3"/>
  <c r="I66" i="3"/>
  <c r="H66" i="3"/>
  <c r="G66" i="3"/>
  <c r="F66" i="3"/>
  <c r="D66" i="3"/>
  <c r="R65" i="3"/>
  <c r="R64" i="3"/>
  <c r="V62" i="3"/>
  <c r="Q62" i="3"/>
  <c r="P62" i="3"/>
  <c r="O62" i="3"/>
  <c r="N62" i="3"/>
  <c r="M62" i="3"/>
  <c r="L62" i="3"/>
  <c r="K62" i="3"/>
  <c r="J62" i="3"/>
  <c r="I62" i="3"/>
  <c r="H62" i="3"/>
  <c r="G62" i="3"/>
  <c r="F62" i="3"/>
  <c r="D62" i="3"/>
  <c r="R61" i="3"/>
  <c r="R60" i="3"/>
  <c r="V58" i="3"/>
  <c r="Q58" i="3"/>
  <c r="P58" i="3"/>
  <c r="O58" i="3"/>
  <c r="N58" i="3"/>
  <c r="M58" i="3"/>
  <c r="L58" i="3"/>
  <c r="K58" i="3"/>
  <c r="J58" i="3"/>
  <c r="I58" i="3"/>
  <c r="H58" i="3"/>
  <c r="G58" i="3"/>
  <c r="F58" i="3"/>
  <c r="D58" i="3"/>
  <c r="R57" i="3"/>
  <c r="R56" i="3"/>
  <c r="V54" i="3"/>
  <c r="Q54" i="3"/>
  <c r="P54" i="3"/>
  <c r="O54" i="3"/>
  <c r="N54" i="3"/>
  <c r="M54" i="3"/>
  <c r="L54" i="3"/>
  <c r="K54" i="3"/>
  <c r="J54" i="3"/>
  <c r="I54" i="3"/>
  <c r="H54" i="3"/>
  <c r="G54" i="3"/>
  <c r="F54" i="3"/>
  <c r="D54" i="3"/>
  <c r="R53" i="3"/>
  <c r="R52" i="3"/>
  <c r="V50" i="3"/>
  <c r="Q50" i="3"/>
  <c r="P50" i="3"/>
  <c r="O50" i="3"/>
  <c r="N50" i="3"/>
  <c r="M50" i="3"/>
  <c r="L50" i="3"/>
  <c r="K50" i="3"/>
  <c r="J50" i="3"/>
  <c r="I50" i="3"/>
  <c r="H50" i="3"/>
  <c r="G50" i="3"/>
  <c r="F50" i="3"/>
  <c r="D50" i="3"/>
  <c r="R49" i="3"/>
  <c r="R48" i="3"/>
  <c r="V46" i="3"/>
  <c r="Q46" i="3"/>
  <c r="P46" i="3"/>
  <c r="O46" i="3"/>
  <c r="N46" i="3"/>
  <c r="M46" i="3"/>
  <c r="L46" i="3"/>
  <c r="K46" i="3"/>
  <c r="J46" i="3"/>
  <c r="I46" i="3"/>
  <c r="H46" i="3"/>
  <c r="G46" i="3"/>
  <c r="F46" i="3"/>
  <c r="D46" i="3"/>
  <c r="R45" i="3"/>
  <c r="R44" i="3"/>
  <c r="V42" i="3"/>
  <c r="Q42" i="3"/>
  <c r="P42" i="3"/>
  <c r="O42" i="3"/>
  <c r="N42" i="3"/>
  <c r="M42" i="3"/>
  <c r="L42" i="3"/>
  <c r="K42" i="3"/>
  <c r="J42" i="3"/>
  <c r="I42" i="3"/>
  <c r="H42" i="3"/>
  <c r="G42" i="3"/>
  <c r="F42" i="3"/>
  <c r="D42" i="3"/>
  <c r="R41" i="3"/>
  <c r="R40" i="3"/>
  <c r="V34" i="3"/>
  <c r="Q34" i="3"/>
  <c r="P34" i="3"/>
  <c r="O34" i="3"/>
  <c r="N34" i="3"/>
  <c r="M34" i="3"/>
  <c r="L34" i="3"/>
  <c r="K34" i="3"/>
  <c r="J34" i="3"/>
  <c r="I34" i="3"/>
  <c r="H34" i="3"/>
  <c r="G34" i="3"/>
  <c r="F34" i="3"/>
  <c r="D34" i="3"/>
  <c r="R33" i="3"/>
  <c r="R32" i="3"/>
  <c r="V30" i="3"/>
  <c r="Q30" i="3"/>
  <c r="P30" i="3"/>
  <c r="O30" i="3"/>
  <c r="N30" i="3"/>
  <c r="M30" i="3"/>
  <c r="L30" i="3"/>
  <c r="K30" i="3"/>
  <c r="J30" i="3"/>
  <c r="I30" i="3"/>
  <c r="H30" i="3"/>
  <c r="G30" i="3"/>
  <c r="F30" i="3"/>
  <c r="D30" i="3"/>
  <c r="R29" i="3"/>
  <c r="R28" i="3"/>
  <c r="V26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R25" i="3"/>
  <c r="R24" i="3"/>
  <c r="V22" i="3"/>
  <c r="Q22" i="3"/>
  <c r="P22" i="3"/>
  <c r="O22" i="3"/>
  <c r="N22" i="3"/>
  <c r="M22" i="3"/>
  <c r="L22" i="3"/>
  <c r="K22" i="3"/>
  <c r="J22" i="3"/>
  <c r="I22" i="3"/>
  <c r="H22" i="3"/>
  <c r="G22" i="3"/>
  <c r="F22" i="3"/>
  <c r="D22" i="3"/>
  <c r="R21" i="3"/>
  <c r="R20" i="3"/>
  <c r="V18" i="3"/>
  <c r="Q18" i="3"/>
  <c r="P18" i="3"/>
  <c r="O18" i="3"/>
  <c r="N18" i="3"/>
  <c r="M18" i="3"/>
  <c r="L18" i="3"/>
  <c r="K18" i="3"/>
  <c r="J18" i="3"/>
  <c r="I18" i="3"/>
  <c r="H18" i="3"/>
  <c r="G18" i="3"/>
  <c r="F18" i="3"/>
  <c r="D18" i="3"/>
  <c r="R17" i="3"/>
  <c r="R16" i="3"/>
  <c r="V14" i="3"/>
  <c r="Q14" i="3"/>
  <c r="P14" i="3"/>
  <c r="O14" i="3"/>
  <c r="N14" i="3"/>
  <c r="M14" i="3"/>
  <c r="L14" i="3"/>
  <c r="K14" i="3"/>
  <c r="J14" i="3"/>
  <c r="I14" i="3"/>
  <c r="H14" i="3"/>
  <c r="G14" i="3"/>
  <c r="F14" i="3"/>
  <c r="R13" i="3"/>
  <c r="R12" i="3"/>
  <c r="V10" i="3"/>
  <c r="Q10" i="3"/>
  <c r="P10" i="3"/>
  <c r="O10" i="3"/>
  <c r="N10" i="3"/>
  <c r="M10" i="3"/>
  <c r="L10" i="3"/>
  <c r="K10" i="3"/>
  <c r="J10" i="3"/>
  <c r="I10" i="3"/>
  <c r="H10" i="3"/>
  <c r="G10" i="3"/>
  <c r="F10" i="3"/>
  <c r="D10" i="3"/>
  <c r="R9" i="3"/>
  <c r="R8" i="3"/>
  <c r="R46" i="3" l="1"/>
  <c r="T46" i="3" s="1"/>
  <c r="R50" i="3"/>
  <c r="T50" i="3" s="1"/>
  <c r="R18" i="3"/>
  <c r="R66" i="3"/>
  <c r="T66" i="3" s="1"/>
  <c r="R26" i="3"/>
  <c r="T26" i="3" s="1"/>
  <c r="R30" i="3"/>
  <c r="T30" i="3" s="1"/>
  <c r="R58" i="3"/>
  <c r="T58" i="3" s="1"/>
  <c r="R78" i="3"/>
  <c r="R74" i="3"/>
  <c r="R70" i="3"/>
  <c r="R62" i="3"/>
  <c r="T62" i="3" s="1"/>
  <c r="R54" i="3"/>
  <c r="T54" i="3" s="1"/>
  <c r="R42" i="3"/>
  <c r="T42" i="3" s="1"/>
  <c r="R34" i="3"/>
  <c r="T34" i="3" s="1"/>
  <c r="R22" i="3"/>
  <c r="T22" i="3" s="1"/>
  <c r="T18" i="3"/>
  <c r="R14" i="3"/>
  <c r="T14" i="3" s="1"/>
  <c r="R10" i="3"/>
  <c r="T10" i="3" s="1"/>
  <c r="R79" i="3"/>
  <c r="T79" i="5"/>
  <c r="X79" i="5" s="1"/>
  <c r="C82" i="3" l="1"/>
  <c r="F82" i="3" s="1"/>
  <c r="T79" i="3"/>
  <c r="C82" i="5"/>
  <c r="F82" i="5" s="1"/>
</calcChain>
</file>

<file path=xl/sharedStrings.xml><?xml version="1.0" encoding="utf-8"?>
<sst xmlns="http://schemas.openxmlformats.org/spreadsheetml/2006/main" count="446" uniqueCount="71">
  <si>
    <t>商号または名称</t>
    <rPh sb="0" eb="2">
      <t>ショウゴウ</t>
    </rPh>
    <rPh sb="5" eb="7">
      <t>メイショウ</t>
    </rPh>
    <phoneticPr fontId="3"/>
  </si>
  <si>
    <t>１　業務用電力</t>
    <rPh sb="2" eb="5">
      <t>ギョウムヨウ</t>
    </rPh>
    <rPh sb="5" eb="7">
      <t>デンリョク</t>
    </rPh>
    <phoneticPr fontId="3"/>
  </si>
  <si>
    <t>対象施設</t>
    <rPh sb="0" eb="2">
      <t>タイショウ</t>
    </rPh>
    <rPh sb="2" eb="4">
      <t>シセツ</t>
    </rPh>
    <phoneticPr fontId="3"/>
  </si>
  <si>
    <t>電力料金B</t>
    <rPh sb="0" eb="2">
      <t>デンリョク</t>
    </rPh>
    <rPh sb="2" eb="4">
      <t>リョウキン</t>
    </rPh>
    <phoneticPr fontId="3"/>
  </si>
  <si>
    <t>5月</t>
  </si>
  <si>
    <t>6月</t>
  </si>
  <si>
    <t>7月</t>
  </si>
  <si>
    <t>8月</t>
  </si>
  <si>
    <t>9月</t>
  </si>
  <si>
    <t>10月</t>
  </si>
  <si>
    <t>計</t>
    <rPh sb="0" eb="1">
      <t>ケイ</t>
    </rPh>
    <phoneticPr fontId="3"/>
  </si>
  <si>
    <t>基本料金単価
（円／kW）　a</t>
    <rPh sb="0" eb="2">
      <t>キホン</t>
    </rPh>
    <rPh sb="2" eb="4">
      <t>リョウキン</t>
    </rPh>
    <rPh sb="4" eb="6">
      <t>タンカ</t>
    </rPh>
    <rPh sb="8" eb="9">
      <t>エン</t>
    </rPh>
    <phoneticPr fontId="3"/>
  </si>
  <si>
    <t>基本料金A</t>
    <rPh sb="0" eb="2">
      <t>キホン</t>
    </rPh>
    <rPh sb="2" eb="4">
      <t>リョウキン</t>
    </rPh>
    <phoneticPr fontId="3"/>
  </si>
  <si>
    <t>契約電力（kW）
b</t>
    <rPh sb="0" eb="2">
      <t>ケイヤク</t>
    </rPh>
    <rPh sb="2" eb="4">
      <t>デンリョク</t>
    </rPh>
    <phoneticPr fontId="3"/>
  </si>
  <si>
    <t>供給期間</t>
    <rPh sb="0" eb="2">
      <t>キョウキュウ</t>
    </rPh>
    <rPh sb="2" eb="4">
      <t>キカン</t>
    </rPh>
    <phoneticPr fontId="3"/>
  </si>
  <si>
    <t>A+B</t>
    <phoneticPr fontId="3"/>
  </si>
  <si>
    <t>南会津保健
福祉事務所</t>
    <rPh sb="0" eb="1">
      <t>ミナミ</t>
    </rPh>
    <rPh sb="1" eb="3">
      <t>アイヅ</t>
    </rPh>
    <rPh sb="3" eb="5">
      <t>ホケン</t>
    </rPh>
    <rPh sb="6" eb="8">
      <t>フクシ</t>
    </rPh>
    <rPh sb="8" eb="11">
      <t>ジムショ</t>
    </rPh>
    <phoneticPr fontId="3"/>
  </si>
  <si>
    <t>県中保健
福祉事務所</t>
    <rPh sb="0" eb="2">
      <t>ケンチュウ</t>
    </rPh>
    <rPh sb="2" eb="4">
      <t>ホケン</t>
    </rPh>
    <rPh sb="5" eb="7">
      <t>フクシ</t>
    </rPh>
    <rPh sb="7" eb="10">
      <t>ジムショ</t>
    </rPh>
    <phoneticPr fontId="3"/>
  </si>
  <si>
    <t>県南保健
福祉事務所</t>
    <rPh sb="0" eb="2">
      <t>ケンナン</t>
    </rPh>
    <rPh sb="2" eb="4">
      <t>ホケン</t>
    </rPh>
    <rPh sb="5" eb="7">
      <t>フクシ</t>
    </rPh>
    <rPh sb="7" eb="10">
      <t>ジムショ</t>
    </rPh>
    <phoneticPr fontId="3"/>
  </si>
  <si>
    <t>相双保健
福祉事務所</t>
    <rPh sb="0" eb="2">
      <t>ソウソウ</t>
    </rPh>
    <rPh sb="2" eb="4">
      <t>ホケン</t>
    </rPh>
    <rPh sb="5" eb="7">
      <t>フクシ</t>
    </rPh>
    <rPh sb="7" eb="10">
      <t>ジムショ</t>
    </rPh>
    <phoneticPr fontId="3"/>
  </si>
  <si>
    <t>食肉衛生検査所</t>
    <rPh sb="0" eb="2">
      <t>ショクニク</t>
    </rPh>
    <rPh sb="2" eb="4">
      <t>エイセイ</t>
    </rPh>
    <rPh sb="4" eb="7">
      <t>ケンサジョ</t>
    </rPh>
    <phoneticPr fontId="3"/>
  </si>
  <si>
    <t>衛生研究所</t>
    <rPh sb="0" eb="2">
      <t>エイセイ</t>
    </rPh>
    <rPh sb="2" eb="5">
      <t>ケンキュウショ</t>
    </rPh>
    <phoneticPr fontId="3"/>
  </si>
  <si>
    <t>中央児童相談所</t>
    <rPh sb="0" eb="2">
      <t>チュウオウ</t>
    </rPh>
    <rPh sb="2" eb="4">
      <t>ジドウ</t>
    </rPh>
    <rPh sb="4" eb="7">
      <t>ソウダンショ</t>
    </rPh>
    <phoneticPr fontId="3"/>
  </si>
  <si>
    <t>福島学園</t>
    <rPh sb="0" eb="2">
      <t>フクシマ</t>
    </rPh>
    <rPh sb="2" eb="4">
      <t>ガクエン</t>
    </rPh>
    <phoneticPr fontId="3"/>
  </si>
  <si>
    <t>女性のための
相談支援センター</t>
    <rPh sb="0" eb="2">
      <t>ジョセイ</t>
    </rPh>
    <rPh sb="7" eb="9">
      <t>ソウダン</t>
    </rPh>
    <rPh sb="9" eb="11">
      <t>シエン</t>
    </rPh>
    <phoneticPr fontId="3"/>
  </si>
  <si>
    <t>総合療育センター</t>
    <rPh sb="0" eb="2">
      <t>ソウゴウ</t>
    </rPh>
    <rPh sb="2" eb="4">
      <t>リョウイク</t>
    </rPh>
    <phoneticPr fontId="3"/>
  </si>
  <si>
    <t>2月</t>
    <phoneticPr fontId="3"/>
  </si>
  <si>
    <t>3月</t>
  </si>
  <si>
    <t>4月</t>
  </si>
  <si>
    <t>11月</t>
    <rPh sb="2" eb="3">
      <t>ガツ</t>
    </rPh>
    <phoneticPr fontId="3"/>
  </si>
  <si>
    <t>総合計</t>
    <rPh sb="0" eb="1">
      <t>ソウ</t>
    </rPh>
    <rPh sb="1" eb="3">
      <t>ゴウケイ</t>
    </rPh>
    <phoneticPr fontId="10"/>
  </si>
  <si>
    <t>≒</t>
    <phoneticPr fontId="10"/>
  </si>
  <si>
    <t>円</t>
    <rPh sb="0" eb="1">
      <t>エン</t>
    </rPh>
    <phoneticPr fontId="10"/>
  </si>
  <si>
    <t>（税抜額）</t>
    <rPh sb="1" eb="2">
      <t>ゼイ</t>
    </rPh>
    <rPh sb="2" eb="3">
      <t>バツ</t>
    </rPh>
    <rPh sb="3" eb="4">
      <t>ガク</t>
    </rPh>
    <phoneticPr fontId="10"/>
  </si>
  <si>
    <t>（消費税）</t>
    <phoneticPr fontId="10"/>
  </si>
  <si>
    <t>①</t>
    <phoneticPr fontId="10"/>
  </si>
  <si>
    <t>動物愛護センター</t>
    <rPh sb="0" eb="2">
      <t>ドウブツ</t>
    </rPh>
    <rPh sb="2" eb="4">
      <t>アイゴ</t>
    </rPh>
    <phoneticPr fontId="3"/>
  </si>
  <si>
    <t>会津保健
福祉事務所</t>
    <rPh sb="0" eb="2">
      <t>アイヅ</t>
    </rPh>
    <rPh sb="2" eb="4">
      <t>ホケン</t>
    </rPh>
    <rPh sb="5" eb="7">
      <t>フクシ</t>
    </rPh>
    <rPh sb="7" eb="10">
      <t>ジムショ</t>
    </rPh>
    <phoneticPr fontId="3"/>
  </si>
  <si>
    <t>予定使用電力量計（kWh）　</t>
    <rPh sb="0" eb="4">
      <t>ヨテイシヨウ</t>
    </rPh>
    <rPh sb="4" eb="6">
      <t>デンリョク</t>
    </rPh>
    <rPh sb="6" eb="7">
      <t>リョウ</t>
    </rPh>
    <rPh sb="7" eb="8">
      <t>ケイ</t>
    </rPh>
    <phoneticPr fontId="3"/>
  </si>
  <si>
    <t>県北保健
福祉事務所
（保健衛生合同庁舎）</t>
    <rPh sb="0" eb="2">
      <t>ケンポク</t>
    </rPh>
    <rPh sb="2" eb="4">
      <t>ホケン</t>
    </rPh>
    <rPh sb="5" eb="7">
      <t>フクシ</t>
    </rPh>
    <rPh sb="7" eb="10">
      <t>ジムショ</t>
    </rPh>
    <rPh sb="12" eb="14">
      <t>ホケン</t>
    </rPh>
    <rPh sb="14" eb="16">
      <t>エイセイ</t>
    </rPh>
    <rPh sb="16" eb="18">
      <t>ゴウドウ</t>
    </rPh>
    <rPh sb="18" eb="20">
      <t>チョウシャ</t>
    </rPh>
    <phoneticPr fontId="3"/>
  </si>
  <si>
    <t>浜児童相談所</t>
    <rPh sb="0" eb="1">
      <t>ハマ</t>
    </rPh>
    <rPh sb="1" eb="3">
      <t>ジドウ</t>
    </rPh>
    <rPh sb="3" eb="6">
      <t>ソウダンショ</t>
    </rPh>
    <phoneticPr fontId="3"/>
  </si>
  <si>
    <t>力率割引額（円）
ｃ</t>
    <rPh sb="0" eb="2">
      <t>リキリツ</t>
    </rPh>
    <rPh sb="2" eb="5">
      <t>ワリビキガク</t>
    </rPh>
    <rPh sb="6" eb="7">
      <t>エン</t>
    </rPh>
    <phoneticPr fontId="3"/>
  </si>
  <si>
    <t>基本料金計（円）
（a×b×12月）－c</t>
    <rPh sb="0" eb="2">
      <t>キホン</t>
    </rPh>
    <rPh sb="2" eb="4">
      <t>リョウキン</t>
    </rPh>
    <rPh sb="4" eb="5">
      <t>ケイ</t>
    </rPh>
    <rPh sb="6" eb="7">
      <t>エン</t>
    </rPh>
    <rPh sb="16" eb="17">
      <t>ツキ</t>
    </rPh>
    <phoneticPr fontId="3"/>
  </si>
  <si>
    <t>予定使用電力量
（kWh）　e</t>
    <rPh sb="0" eb="4">
      <t>ヨテイシヨウ</t>
    </rPh>
    <rPh sb="4" eb="7">
      <t>デンリョクリョウ</t>
    </rPh>
    <phoneticPr fontId="3"/>
  </si>
  <si>
    <t>○○割引額（円）
f</t>
    <rPh sb="2" eb="5">
      <t>ワリビキガク</t>
    </rPh>
    <rPh sb="6" eb="7">
      <t>エン</t>
    </rPh>
    <phoneticPr fontId="3"/>
  </si>
  <si>
    <t>電力量料金計（円）　(d×e)－f</t>
    <rPh sb="0" eb="3">
      <t>デンリョクリョウ</t>
    </rPh>
    <rPh sb="3" eb="5">
      <t>リョウキン</t>
    </rPh>
    <rPh sb="5" eb="6">
      <t>ケイ</t>
    </rPh>
    <rPh sb="7" eb="8">
      <t>エン</t>
    </rPh>
    <phoneticPr fontId="3"/>
  </si>
  <si>
    <t>割引額
C</t>
    <rPh sb="0" eb="2">
      <t>ワリビキ</t>
    </rPh>
    <rPh sb="2" eb="3">
      <t>ガク</t>
    </rPh>
    <phoneticPr fontId="3"/>
  </si>
  <si>
    <t>A+B-C</t>
    <phoneticPr fontId="3"/>
  </si>
  <si>
    <t>○各料金の「力率割引額」、「○○割引額」は該当ある場合に入力してください。</t>
    <rPh sb="1" eb="4">
      <t>カクリョウキン</t>
    </rPh>
    <rPh sb="6" eb="10">
      <t>リキリツワリビキ</t>
    </rPh>
    <rPh sb="10" eb="11">
      <t>ガク</t>
    </rPh>
    <rPh sb="16" eb="18">
      <t>ワリビキ</t>
    </rPh>
    <rPh sb="18" eb="19">
      <t>ガク</t>
    </rPh>
    <rPh sb="21" eb="23">
      <t>ガイトウ</t>
    </rPh>
    <rPh sb="25" eb="27">
      <t>バアイ</t>
    </rPh>
    <rPh sb="28" eb="30">
      <t>ニュウリョク</t>
    </rPh>
    <phoneticPr fontId="3"/>
  </si>
  <si>
    <t>○各料金の単価には、燃料調整費及び再生可能エネルギー発電促進賦課金の額を含みません。</t>
    <rPh sb="1" eb="4">
      <t>カクリョウキン</t>
    </rPh>
    <rPh sb="5" eb="7">
      <t>タンカ</t>
    </rPh>
    <rPh sb="10" eb="12">
      <t>ネンリョウ</t>
    </rPh>
    <rPh sb="12" eb="15">
      <t>チョウセイヒ</t>
    </rPh>
    <rPh sb="15" eb="16">
      <t>オヨ</t>
    </rPh>
    <rPh sb="17" eb="19">
      <t>サイセイ</t>
    </rPh>
    <rPh sb="19" eb="21">
      <t>カノウ</t>
    </rPh>
    <rPh sb="26" eb="28">
      <t>ハツデン</t>
    </rPh>
    <rPh sb="28" eb="30">
      <t>ソクシン</t>
    </rPh>
    <rPh sb="30" eb="33">
      <t>フカキン</t>
    </rPh>
    <rPh sb="34" eb="35">
      <t>ガク</t>
    </rPh>
    <rPh sb="36" eb="37">
      <t>フク</t>
    </rPh>
    <phoneticPr fontId="3"/>
  </si>
  <si>
    <t>○自動計算された各項目の金額に誤りがないか、必ず検算してください。</t>
    <rPh sb="1" eb="3">
      <t>ジドウ</t>
    </rPh>
    <rPh sb="3" eb="5">
      <t>ケイサン</t>
    </rPh>
    <rPh sb="8" eb="11">
      <t>カクコウモク</t>
    </rPh>
    <rPh sb="12" eb="14">
      <t>キンガク</t>
    </rPh>
    <rPh sb="15" eb="16">
      <t>アヤマ</t>
    </rPh>
    <rPh sb="22" eb="23">
      <t>カナラ</t>
    </rPh>
    <rPh sb="24" eb="26">
      <t>ケンザン</t>
    </rPh>
    <phoneticPr fontId="3"/>
  </si>
  <si>
    <t>電力料金単価
（円／kWh）　ｄ</t>
    <rPh sb="0" eb="2">
      <t>デンリョク</t>
    </rPh>
    <rPh sb="2" eb="4">
      <t>リョウキン</t>
    </rPh>
    <rPh sb="4" eb="6">
      <t>タンカ</t>
    </rPh>
    <phoneticPr fontId="3"/>
  </si>
  <si>
    <t>大笹生学園</t>
    <rPh sb="0" eb="3">
      <t>オオザソウ</t>
    </rPh>
    <rPh sb="3" eb="5">
      <t>ガクエン</t>
    </rPh>
    <phoneticPr fontId="3"/>
  </si>
  <si>
    <t>予定使用電力量
ピーク（kWh）　e</t>
    <rPh sb="0" eb="4">
      <t>ヨテイシヨウ</t>
    </rPh>
    <rPh sb="4" eb="7">
      <t>デンリョクリョウ</t>
    </rPh>
    <phoneticPr fontId="3"/>
  </si>
  <si>
    <t>予定使用電力量
昼間（kWh）　e</t>
    <rPh sb="0" eb="4">
      <t>ヨテイシヨウ</t>
    </rPh>
    <rPh sb="4" eb="7">
      <t>デンリョクリョウ</t>
    </rPh>
    <rPh sb="8" eb="10">
      <t>チュウカン</t>
    </rPh>
    <phoneticPr fontId="3"/>
  </si>
  <si>
    <t>予定使用電力量夜間（kWh）　e</t>
    <rPh sb="0" eb="4">
      <t>ヨテイシヨウ</t>
    </rPh>
    <rPh sb="4" eb="7">
      <t>デンリョクリョウ</t>
    </rPh>
    <rPh sb="7" eb="9">
      <t>ヤカン</t>
    </rPh>
    <phoneticPr fontId="3"/>
  </si>
  <si>
    <t>内　訳　書　</t>
    <rPh sb="0" eb="1">
      <t>ナイ</t>
    </rPh>
    <rPh sb="2" eb="3">
      <t>ワケ</t>
    </rPh>
    <rPh sb="4" eb="5">
      <t>ショ</t>
    </rPh>
    <phoneticPr fontId="3"/>
  </si>
  <si>
    <t>件名：福島県県北保健福祉事務所ほか15施設の電気供給業務</t>
    <rPh sb="0" eb="2">
      <t>ケンメイ</t>
    </rPh>
    <rPh sb="3" eb="6">
      <t>フクシマケン</t>
    </rPh>
    <phoneticPr fontId="3"/>
  </si>
  <si>
    <t>県中児童相談所</t>
    <rPh sb="0" eb="1">
      <t>ケン</t>
    </rPh>
    <rPh sb="1" eb="2">
      <t>チュウ</t>
    </rPh>
    <rPh sb="2" eb="4">
      <t>ジドウ</t>
    </rPh>
    <rPh sb="4" eb="7">
      <t>ソウダンショ</t>
    </rPh>
    <phoneticPr fontId="3"/>
  </si>
  <si>
    <t>(1)～(16)の合計</t>
    <rPh sb="9" eb="11">
      <t>ゴウケイ</t>
    </rPh>
    <phoneticPr fontId="3"/>
  </si>
  <si>
    <t>R7年12月</t>
    <rPh sb="2" eb="3">
      <t>ネン</t>
    </rPh>
    <rPh sb="5" eb="6">
      <t>ガツ</t>
    </rPh>
    <phoneticPr fontId="3"/>
  </si>
  <si>
    <t>R8年1月</t>
    <rPh sb="2" eb="3">
      <t>ネン</t>
    </rPh>
    <rPh sb="4" eb="5">
      <t>ガツ</t>
    </rPh>
    <phoneticPr fontId="3"/>
  </si>
  <si>
    <t>②＝（①の1円未満切捨て）＝（③＋④）</t>
    <rPh sb="6" eb="9">
      <t>エンミマン</t>
    </rPh>
    <rPh sb="9" eb="11">
      <t>キリス</t>
    </rPh>
    <phoneticPr fontId="10"/>
  </si>
  <si>
    <t>③＝入札金額</t>
    <rPh sb="2" eb="4">
      <t>ニュウサツ</t>
    </rPh>
    <rPh sb="4" eb="6">
      <t>キンガク</t>
    </rPh>
    <phoneticPr fontId="10"/>
  </si>
  <si>
    <t>④＝③×0.1（1円未満切捨て）</t>
    <rPh sb="9" eb="12">
      <t>エンミマン</t>
    </rPh>
    <rPh sb="12" eb="13">
      <t>キ</t>
    </rPh>
    <rPh sb="13" eb="14">
      <t>ス</t>
    </rPh>
    <phoneticPr fontId="10"/>
  </si>
  <si>
    <t>○太線枠の欄にもれなく入力してください（必須）。なお、各単価は小数点以下第二位まで入力できます。</t>
    <rPh sb="1" eb="3">
      <t>フトセン</t>
    </rPh>
    <rPh sb="3" eb="4">
      <t>ワク</t>
    </rPh>
    <rPh sb="5" eb="6">
      <t>ラン</t>
    </rPh>
    <rPh sb="11" eb="13">
      <t>ニュウリョク</t>
    </rPh>
    <rPh sb="20" eb="22">
      <t>ヒッス</t>
    </rPh>
    <rPh sb="27" eb="28">
      <t>カク</t>
    </rPh>
    <rPh sb="28" eb="30">
      <t>タンカ</t>
    </rPh>
    <rPh sb="31" eb="34">
      <t>ショウスウテン</t>
    </rPh>
    <rPh sb="34" eb="36">
      <t>イカ</t>
    </rPh>
    <rPh sb="36" eb="37">
      <t>ダイ</t>
    </rPh>
    <rPh sb="37" eb="38">
      <t>2</t>
    </rPh>
    <rPh sb="38" eb="39">
      <t>イ</t>
    </rPh>
    <rPh sb="41" eb="43">
      <t>ニュウリョク</t>
    </rPh>
    <phoneticPr fontId="3"/>
  </si>
  <si>
    <t>○税抜額（③）及び消費税（④）欄は直接入力となっております。【税抜額（③）＋消費税（④）＝②】となるように入力してください。</t>
    <rPh sb="1" eb="3">
      <t>ゼイヌキ</t>
    </rPh>
    <rPh sb="3" eb="4">
      <t>ガク</t>
    </rPh>
    <rPh sb="7" eb="8">
      <t>オヨ</t>
    </rPh>
    <rPh sb="9" eb="12">
      <t>ショウヒゼイ</t>
    </rPh>
    <rPh sb="15" eb="16">
      <t>ラン</t>
    </rPh>
    <rPh sb="17" eb="19">
      <t>チョクセツ</t>
    </rPh>
    <rPh sb="19" eb="21">
      <t>ニュウリョク</t>
    </rPh>
    <phoneticPr fontId="3"/>
  </si>
  <si>
    <t>○落札の決定に当たっては、②の金額をもって落札価格とします。</t>
    <rPh sb="1" eb="3">
      <t>ラクサツ</t>
    </rPh>
    <rPh sb="4" eb="6">
      <t>ケッテイ</t>
    </rPh>
    <rPh sb="7" eb="8">
      <t>ア</t>
    </rPh>
    <rPh sb="15" eb="17">
      <t>キンガク</t>
    </rPh>
    <rPh sb="21" eb="23">
      <t>ラクサツ</t>
    </rPh>
    <rPh sb="23" eb="25">
      <t>カカク</t>
    </rPh>
    <phoneticPr fontId="3"/>
  </si>
  <si>
    <t>○内訳書に入力された単価に基づく単価契約となります（割引料金を含む）。必ず正確な単価を入力してください。</t>
    <rPh sb="1" eb="4">
      <t>ウチワケショ</t>
    </rPh>
    <rPh sb="5" eb="7">
      <t>ニュウリョク</t>
    </rPh>
    <rPh sb="10" eb="12">
      <t>タンカ</t>
    </rPh>
    <rPh sb="13" eb="14">
      <t>モト</t>
    </rPh>
    <rPh sb="16" eb="18">
      <t>タンカ</t>
    </rPh>
    <rPh sb="18" eb="20">
      <t>ケイヤク</t>
    </rPh>
    <rPh sb="35" eb="36">
      <t>カナラ</t>
    </rPh>
    <rPh sb="37" eb="39">
      <t>セイカク</t>
    </rPh>
    <rPh sb="40" eb="42">
      <t>タンカ</t>
    </rPh>
    <rPh sb="43" eb="45">
      <t>ニュウリョク</t>
    </rPh>
    <phoneticPr fontId="3"/>
  </si>
  <si>
    <t>○各料金の「力率割引額」、「○○割引額」、「割引額C」は該当ある場合に入力してください。</t>
    <rPh sb="1" eb="4">
      <t>カクリョウキン</t>
    </rPh>
    <rPh sb="6" eb="10">
      <t>リキリツワリビキ</t>
    </rPh>
    <rPh sb="10" eb="11">
      <t>ガク</t>
    </rPh>
    <rPh sb="16" eb="18">
      <t>ワリビキ</t>
    </rPh>
    <rPh sb="18" eb="19">
      <t>ガク</t>
    </rPh>
    <rPh sb="22" eb="25">
      <t>ワリビキガク</t>
    </rPh>
    <rPh sb="28" eb="30">
      <t>ガイトウ</t>
    </rPh>
    <rPh sb="32" eb="34">
      <t>バアイ</t>
    </rPh>
    <rPh sb="35" eb="37">
      <t>ニュウリョク</t>
    </rPh>
    <phoneticPr fontId="3"/>
  </si>
  <si>
    <t>【留意事項】</t>
    <rPh sb="1" eb="5">
      <t>リュウイジコウ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</si>
</sst>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;[Red]\-#,##0.00\ "/>
    <numFmt numFmtId="177" formatCode="0&quot;(kW)&quot;"/>
    <numFmt numFmtId="178" formatCode="#,##0_);[Red]\(#,##0\)"/>
    <numFmt numFmtId="179" formatCode="&quot;(&quot;#&quot;)&quot;"/>
  </numFmts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/>
      <bottom style="hair">
        <color auto="1"/>
      </bottom>
      <diagonal/>
    </border>
    <border diagonalUp="1"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 diagonalUp="1"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 diagonalUp="1"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Up="1"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/>
      <top style="thin">
        <color indexed="64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indexed="64"/>
      </right>
      <top style="hair">
        <color indexed="64"/>
      </top>
      <bottom style="hair">
        <color indexed="64"/>
      </bottom>
      <diagonal style="hair">
        <color auto="1"/>
      </diagonal>
    </border>
    <border diagonalUp="1"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/>
      <top/>
      <bottom/>
      <diagonal style="hair">
        <color auto="1"/>
      </diagonal>
    </border>
    <border diagonalUp="1">
      <left style="hair">
        <color auto="1"/>
      </left>
      <right/>
      <top style="hair">
        <color auto="1"/>
      </top>
      <bottom/>
      <diagonal style="hair">
        <color auto="1"/>
      </diagonal>
    </border>
    <border diagonalUp="1">
      <left style="hair">
        <color indexed="64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/>
      <top/>
      <bottom/>
      <diagonal style="hair">
        <color auto="1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auto="1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 style="hair">
        <color auto="1"/>
      </bottom>
      <diagonal style="hair">
        <color auto="1"/>
      </diagonal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hair">
        <color auto="1"/>
      </right>
      <top style="thin">
        <color indexed="64"/>
      </top>
      <bottom style="hair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/>
      <bottom/>
      <diagonal style="hair">
        <color auto="1"/>
      </diagonal>
    </border>
    <border diagonalUp="1">
      <left style="thin">
        <color indexed="64"/>
      </left>
      <right style="hair">
        <color auto="1"/>
      </right>
      <top style="hair">
        <color auto="1"/>
      </top>
      <bottom/>
      <diagonal style="thin">
        <color indexed="64"/>
      </diagonal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2">
    <xf numFmtId="0" fontId="0" fillId="0" borderId="0"/>
    <xf numFmtId="38" fontId="4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61">
    <xf numFmtId="0" fontId="0" fillId="0" borderId="0" xfId="0"/>
    <xf numFmtId="0" fontId="0" fillId="0" borderId="0" xfId="0" quotePrefix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0" fontId="0" fillId="0" borderId="10" xfId="1" applyNumberFormat="1" applyFont="1" applyBorder="1" applyAlignment="1"/>
    <xf numFmtId="40" fontId="0" fillId="0" borderId="11" xfId="1" applyNumberFormat="1" applyFont="1" applyBorder="1" applyAlignme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 shrinkToFit="1"/>
    </xf>
    <xf numFmtId="38" fontId="11" fillId="0" borderId="27" xfId="2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shrinkToFit="1"/>
    </xf>
    <xf numFmtId="38" fontId="0" fillId="0" borderId="21" xfId="0" applyNumberFormat="1" applyBorder="1" applyAlignment="1">
      <alignment shrinkToFit="1"/>
    </xf>
    <xf numFmtId="40" fontId="0" fillId="0" borderId="1" xfId="1" applyNumberFormat="1" applyFont="1" applyBorder="1" applyAlignment="1">
      <alignment shrinkToFit="1"/>
    </xf>
    <xf numFmtId="0" fontId="11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shrinkToFit="1"/>
    </xf>
    <xf numFmtId="40" fontId="0" fillId="0" borderId="0" xfId="1" applyNumberFormat="1" applyFont="1" applyBorder="1" applyAlignment="1">
      <alignment shrinkToFi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0" fillId="0" borderId="38" xfId="1" applyNumberFormat="1" applyFont="1" applyBorder="1" applyAlignment="1">
      <alignment shrinkToFit="1"/>
    </xf>
    <xf numFmtId="0" fontId="0" fillId="0" borderId="29" xfId="0" applyBorder="1" applyAlignment="1">
      <alignment shrinkToFit="1"/>
    </xf>
    <xf numFmtId="38" fontId="0" fillId="0" borderId="35" xfId="0" applyNumberFormat="1" applyBorder="1" applyAlignment="1">
      <alignment shrinkToFit="1"/>
    </xf>
    <xf numFmtId="38" fontId="0" fillId="0" borderId="33" xfId="1" applyFont="1" applyFill="1" applyBorder="1" applyAlignment="1"/>
    <xf numFmtId="38" fontId="0" fillId="0" borderId="25" xfId="1" applyFont="1" applyFill="1" applyBorder="1" applyAlignment="1"/>
    <xf numFmtId="38" fontId="0" fillId="0" borderId="44" xfId="1" applyFont="1" applyFill="1" applyBorder="1" applyAlignment="1"/>
    <xf numFmtId="0" fontId="0" fillId="2" borderId="15" xfId="0" applyFill="1" applyBorder="1" applyAlignment="1" applyProtection="1">
      <alignment horizontal="center" vertical="center" wrapText="1"/>
      <protection locked="0"/>
    </xf>
    <xf numFmtId="38" fontId="0" fillId="2" borderId="9" xfId="1" applyFont="1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38" fontId="0" fillId="2" borderId="15" xfId="1" applyFont="1" applyFill="1" applyBorder="1" applyAlignment="1" applyProtection="1">
      <protection locked="0"/>
    </xf>
    <xf numFmtId="38" fontId="0" fillId="2" borderId="30" xfId="1" applyFont="1" applyFill="1" applyBorder="1" applyAlignment="1" applyProtection="1">
      <protection locked="0"/>
    </xf>
    <xf numFmtId="38" fontId="0" fillId="2" borderId="24" xfId="1" applyFont="1" applyFill="1" applyBorder="1" applyAlignment="1" applyProtection="1">
      <protection locked="0"/>
    </xf>
    <xf numFmtId="38" fontId="0" fillId="2" borderId="0" xfId="1" applyFont="1" applyFill="1" applyBorder="1" applyAlignment="1" applyProtection="1">
      <protection locked="0"/>
    </xf>
    <xf numFmtId="38" fontId="0" fillId="2" borderId="8" xfId="1" applyFont="1" applyFill="1" applyBorder="1" applyAlignment="1" applyProtection="1">
      <protection locked="0"/>
    </xf>
    <xf numFmtId="38" fontId="0" fillId="2" borderId="34" xfId="1" applyFont="1" applyFill="1" applyBorder="1" applyAlignment="1" applyProtection="1">
      <protection locked="0"/>
    </xf>
    <xf numFmtId="38" fontId="0" fillId="2" borderId="40" xfId="1" applyFont="1" applyFill="1" applyBorder="1" applyAlignment="1" applyProtection="1">
      <protection locked="0"/>
    </xf>
    <xf numFmtId="0" fontId="0" fillId="2" borderId="35" xfId="0" applyFill="1" applyBorder="1" applyAlignment="1" applyProtection="1">
      <alignment horizontal="center" vertical="center" wrapText="1"/>
      <protection locked="0"/>
    </xf>
    <xf numFmtId="38" fontId="0" fillId="2" borderId="28" xfId="1" applyFont="1" applyFill="1" applyBorder="1" applyAlignment="1" applyProtection="1">
      <protection locked="0"/>
    </xf>
    <xf numFmtId="38" fontId="0" fillId="0" borderId="47" xfId="1" applyFont="1" applyFill="1" applyBorder="1" applyAlignment="1"/>
    <xf numFmtId="38" fontId="0" fillId="0" borderId="48" xfId="1" applyFont="1" applyFill="1" applyBorder="1" applyAlignment="1"/>
    <xf numFmtId="38" fontId="0" fillId="0" borderId="53" xfId="1" applyFont="1" applyFill="1" applyBorder="1" applyAlignment="1"/>
    <xf numFmtId="38" fontId="0" fillId="0" borderId="54" xfId="1" applyFont="1" applyFill="1" applyBorder="1" applyAlignment="1"/>
    <xf numFmtId="38" fontId="0" fillId="2" borderId="8" xfId="1" applyFont="1" applyFill="1" applyBorder="1" applyAlignment="1" applyProtection="1">
      <alignment horizontal="right"/>
      <protection locked="0"/>
    </xf>
    <xf numFmtId="38" fontId="0" fillId="0" borderId="57" xfId="1" applyFont="1" applyFill="1" applyBorder="1" applyAlignment="1"/>
    <xf numFmtId="0" fontId="0" fillId="0" borderId="51" xfId="0" applyBorder="1"/>
    <xf numFmtId="0" fontId="0" fillId="0" borderId="52" xfId="0" applyBorder="1"/>
    <xf numFmtId="38" fontId="0" fillId="0" borderId="55" xfId="1" applyFont="1" applyFill="1" applyBorder="1" applyAlignment="1" applyProtection="1"/>
    <xf numFmtId="38" fontId="0" fillId="0" borderId="56" xfId="1" applyFont="1" applyFill="1" applyBorder="1" applyAlignment="1" applyProtection="1"/>
    <xf numFmtId="38" fontId="0" fillId="0" borderId="53" xfId="1" applyFont="1" applyFill="1" applyBorder="1" applyAlignment="1" applyProtection="1"/>
    <xf numFmtId="38" fontId="0" fillId="0" borderId="58" xfId="1" applyFont="1" applyFill="1" applyBorder="1" applyAlignment="1" applyProtection="1"/>
    <xf numFmtId="38" fontId="0" fillId="0" borderId="59" xfId="1" applyFont="1" applyFill="1" applyBorder="1" applyAlignment="1" applyProtection="1"/>
    <xf numFmtId="0" fontId="0" fillId="0" borderId="45" xfId="0" applyBorder="1"/>
    <xf numFmtId="0" fontId="0" fillId="0" borderId="46" xfId="0" applyBorder="1"/>
    <xf numFmtId="38" fontId="0" fillId="0" borderId="49" xfId="1" applyFont="1" applyFill="1" applyBorder="1" applyAlignment="1" applyProtection="1"/>
    <xf numFmtId="38" fontId="0" fillId="0" borderId="50" xfId="1" applyFont="1" applyFill="1" applyBorder="1" applyAlignment="1" applyProtection="1"/>
    <xf numFmtId="0" fontId="0" fillId="0" borderId="0" xfId="0" applyAlignment="1">
      <alignment wrapText="1" shrinkToFit="1"/>
    </xf>
    <xf numFmtId="0" fontId="9" fillId="0" borderId="0" xfId="0" applyFont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177" fontId="0" fillId="0" borderId="16" xfId="0" applyNumberFormat="1" applyBorder="1" applyAlignment="1">
      <alignment vertical="center"/>
    </xf>
    <xf numFmtId="0" fontId="0" fillId="0" borderId="61" xfId="0" applyBorder="1" applyAlignment="1">
      <alignment shrinkToFit="1"/>
    </xf>
    <xf numFmtId="55" fontId="0" fillId="0" borderId="62" xfId="0" quotePrefix="1" applyNumberFormat="1" applyBorder="1" applyAlignment="1">
      <alignment horizontal="center" vertical="center"/>
    </xf>
    <xf numFmtId="55" fontId="0" fillId="0" borderId="63" xfId="0" quotePrefix="1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38" fontId="0" fillId="0" borderId="14" xfId="1" applyFont="1" applyFill="1" applyBorder="1" applyAlignment="1"/>
    <xf numFmtId="38" fontId="0" fillId="0" borderId="41" xfId="1" applyFont="1" applyFill="1" applyBorder="1" applyAlignment="1"/>
    <xf numFmtId="0" fontId="0" fillId="2" borderId="1" xfId="0" applyFill="1" applyBorder="1" applyProtection="1">
      <protection locked="0"/>
    </xf>
    <xf numFmtId="0" fontId="0" fillId="0" borderId="64" xfId="0" applyBorder="1" applyAlignment="1">
      <alignment horizontal="center" vertical="center" wrapText="1"/>
    </xf>
    <xf numFmtId="40" fontId="0" fillId="0" borderId="60" xfId="1" applyNumberFormat="1" applyFont="1" applyBorder="1" applyAlignment="1">
      <alignment vertical="center"/>
    </xf>
    <xf numFmtId="38" fontId="0" fillId="0" borderId="32" xfId="0" applyNumberFormat="1" applyBorder="1" applyAlignment="1">
      <alignment shrinkToFit="1"/>
    </xf>
    <xf numFmtId="176" fontId="0" fillId="0" borderId="60" xfId="1" applyNumberFormat="1" applyFont="1" applyBorder="1" applyAlignment="1">
      <alignment shrinkToFit="1"/>
    </xf>
    <xf numFmtId="40" fontId="0" fillId="0" borderId="60" xfId="1" applyNumberFormat="1" applyFont="1" applyBorder="1" applyAlignment="1">
      <alignment shrinkToFit="1"/>
    </xf>
    <xf numFmtId="40" fontId="0" fillId="2" borderId="1" xfId="1" applyNumberFormat="1" applyFont="1" applyFill="1" applyBorder="1" applyAlignment="1" applyProtection="1">
      <alignment shrinkToFit="1"/>
      <protection locked="0"/>
    </xf>
    <xf numFmtId="40" fontId="0" fillId="0" borderId="65" xfId="1" applyNumberFormat="1" applyFont="1" applyBorder="1" applyAlignment="1"/>
    <xf numFmtId="40" fontId="0" fillId="0" borderId="40" xfId="1" applyNumberFormat="1" applyFont="1" applyBorder="1" applyAlignment="1"/>
    <xf numFmtId="40" fontId="0" fillId="0" borderId="34" xfId="1" applyNumberFormat="1" applyFont="1" applyBorder="1" applyAlignment="1"/>
    <xf numFmtId="38" fontId="0" fillId="0" borderId="66" xfId="1" applyFont="1" applyFill="1" applyBorder="1" applyAlignment="1"/>
    <xf numFmtId="38" fontId="0" fillId="0" borderId="16" xfId="1" applyFont="1" applyFill="1" applyBorder="1" applyAlignment="1"/>
    <xf numFmtId="38" fontId="0" fillId="0" borderId="67" xfId="1" applyFont="1" applyFill="1" applyBorder="1" applyAlignment="1"/>
    <xf numFmtId="0" fontId="0" fillId="0" borderId="68" xfId="0" applyBorder="1"/>
    <xf numFmtId="40" fontId="0" fillId="0" borderId="59" xfId="1" applyNumberFormat="1" applyFont="1" applyBorder="1" applyAlignment="1"/>
    <xf numFmtId="40" fontId="0" fillId="0" borderId="69" xfId="1" applyNumberFormat="1" applyFont="1" applyBorder="1" applyAlignment="1"/>
    <xf numFmtId="40" fontId="0" fillId="0" borderId="56" xfId="1" applyNumberFormat="1" applyFont="1" applyBorder="1" applyAlignment="1"/>
    <xf numFmtId="38" fontId="0" fillId="0" borderId="66" xfId="1" applyFont="1" applyFill="1" applyBorder="1" applyAlignment="1">
      <alignment horizontal="right"/>
    </xf>
    <xf numFmtId="40" fontId="0" fillId="0" borderId="70" xfId="1" applyNumberFormat="1" applyFont="1" applyBorder="1" applyAlignment="1"/>
    <xf numFmtId="40" fontId="0" fillId="0" borderId="50" xfId="1" applyNumberFormat="1" applyFont="1" applyBorder="1" applyAlignment="1"/>
    <xf numFmtId="38" fontId="0" fillId="0" borderId="29" xfId="0" applyNumberFormat="1" applyBorder="1" applyAlignment="1">
      <alignment shrinkToFit="1"/>
    </xf>
    <xf numFmtId="40" fontId="0" fillId="0" borderId="74" xfId="1" applyNumberFormat="1" applyFont="1" applyBorder="1" applyAlignment="1"/>
    <xf numFmtId="38" fontId="0" fillId="2" borderId="1" xfId="1" applyFont="1" applyFill="1" applyBorder="1" applyAlignment="1" applyProtection="1">
      <protection locked="0"/>
    </xf>
    <xf numFmtId="178" fontId="0" fillId="0" borderId="75" xfId="1" applyNumberFormat="1" applyFont="1" applyBorder="1" applyAlignment="1">
      <alignment shrinkToFit="1"/>
    </xf>
    <xf numFmtId="178" fontId="0" fillId="0" borderId="76" xfId="1" applyNumberFormat="1" applyFont="1" applyBorder="1" applyAlignment="1">
      <alignment shrinkToFit="1"/>
    </xf>
    <xf numFmtId="178" fontId="0" fillId="0" borderId="22" xfId="1" applyNumberFormat="1" applyFont="1" applyBorder="1" applyAlignment="1">
      <alignment shrinkToFit="1"/>
    </xf>
    <xf numFmtId="178" fontId="0" fillId="0" borderId="18" xfId="1" applyNumberFormat="1" applyFont="1" applyBorder="1" applyAlignment="1">
      <alignment shrinkToFit="1"/>
    </xf>
    <xf numFmtId="178" fontId="0" fillId="0" borderId="77" xfId="1" applyNumberFormat="1" applyFont="1" applyBorder="1" applyAlignment="1">
      <alignment shrinkToFit="1"/>
    </xf>
    <xf numFmtId="179" fontId="0" fillId="0" borderId="0" xfId="0" quotePrefix="1" applyNumberFormat="1" applyAlignment="1">
      <alignment horizontal="center"/>
    </xf>
    <xf numFmtId="0" fontId="0" fillId="0" borderId="78" xfId="0" applyBorder="1" applyAlignment="1">
      <alignment shrinkToFit="1"/>
    </xf>
    <xf numFmtId="0" fontId="17" fillId="0" borderId="0" xfId="0" applyFont="1" applyAlignment="1">
      <alignment vertical="center"/>
    </xf>
    <xf numFmtId="0" fontId="14" fillId="0" borderId="0" xfId="0" applyFont="1"/>
    <xf numFmtId="0" fontId="8" fillId="0" borderId="0" xfId="0" applyFont="1"/>
    <xf numFmtId="0" fontId="0" fillId="0" borderId="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38" fontId="11" fillId="2" borderId="79" xfId="2" applyFont="1" applyFill="1" applyBorder="1" applyAlignment="1">
      <alignment horizontal="right" vertical="center"/>
    </xf>
    <xf numFmtId="38" fontId="11" fillId="2" borderId="80" xfId="2" applyFont="1" applyFill="1" applyBorder="1" applyAlignment="1">
      <alignment horizontal="right" vertical="center"/>
    </xf>
    <xf numFmtId="38" fontId="11" fillId="2" borderId="81" xfId="2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40" fontId="11" fillId="0" borderId="71" xfId="2" applyNumberFormat="1" applyFont="1" applyBorder="1" applyAlignment="1">
      <alignment vertical="center"/>
    </xf>
    <xf numFmtId="40" fontId="11" fillId="0" borderId="72" xfId="2" applyNumberFormat="1" applyFont="1" applyBorder="1" applyAlignment="1">
      <alignment vertical="center"/>
    </xf>
    <xf numFmtId="38" fontId="11" fillId="0" borderId="71" xfId="2" applyFont="1" applyBorder="1" applyAlignment="1">
      <alignment horizontal="right" vertical="center"/>
    </xf>
    <xf numFmtId="38" fontId="11" fillId="0" borderId="73" xfId="2" applyFont="1" applyBorder="1" applyAlignment="1">
      <alignment horizontal="right" vertical="center"/>
    </xf>
    <xf numFmtId="38" fontId="11" fillId="0" borderId="72" xfId="2" applyFont="1" applyBorder="1" applyAlignment="1">
      <alignment horizontal="right" vertical="center"/>
    </xf>
    <xf numFmtId="38" fontId="11" fillId="2" borderId="79" xfId="2" applyFont="1" applyFill="1" applyBorder="1" applyAlignment="1">
      <alignment vertical="center"/>
    </xf>
    <xf numFmtId="38" fontId="11" fillId="2" borderId="80" xfId="2" applyFont="1" applyFill="1" applyBorder="1" applyAlignment="1">
      <alignment vertical="center"/>
    </xf>
    <xf numFmtId="38" fontId="11" fillId="2" borderId="81" xfId="2" applyFont="1" applyFill="1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7" fillId="0" borderId="12" xfId="0" applyFont="1" applyBorder="1" applyAlignment="1">
      <alignment horizontal="left" vertical="center" wrapText="1" shrinkToFit="1"/>
    </xf>
    <xf numFmtId="0" fontId="8" fillId="0" borderId="15" xfId="0" applyFont="1" applyBorder="1" applyAlignment="1">
      <alignment horizontal="left" vertical="center" wrapText="1" shrinkToFit="1"/>
    </xf>
    <xf numFmtId="0" fontId="8" fillId="0" borderId="39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2">
    <cellStyle name="パーセント 2" xfId="9" xr:uid="{00000000-0005-0000-0000-000000000000}"/>
    <cellStyle name="桁区切り" xfId="1" builtinId="6"/>
    <cellStyle name="桁区切り 2" xfId="2" xr:uid="{00000000-0005-0000-0000-000002000000}"/>
    <cellStyle name="桁区切り 2 2" xfId="6" xr:uid="{00000000-0005-0000-0000-000003000000}"/>
    <cellStyle name="桁区切り 2 2 2" xfId="10" xr:uid="{00000000-0005-0000-0000-000004000000}"/>
    <cellStyle name="桁区切り 2 3" xfId="8" xr:uid="{00000000-0005-0000-0000-000005000000}"/>
    <cellStyle name="桁区切り 3" xfId="4" xr:uid="{00000000-0005-0000-0000-000006000000}"/>
    <cellStyle name="標準" xfId="0" builtinId="0"/>
    <cellStyle name="標準 2" xfId="5" xr:uid="{00000000-0005-0000-0000-000008000000}"/>
    <cellStyle name="標準 2 2" xfId="7" xr:uid="{00000000-0005-0000-0000-000009000000}"/>
    <cellStyle name="標準 3" xfId="3" xr:uid="{00000000-0005-0000-0000-00000A000000}"/>
    <cellStyle name="標準 3 2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91"/>
  <sheetViews>
    <sheetView tabSelected="1" view="pageBreakPreview" zoomScale="80" zoomScaleNormal="80" zoomScaleSheetLayoutView="80" workbookViewId="0">
      <pane xSplit="5" ySplit="6" topLeftCell="F7" activePane="bottomRight" state="frozen"/>
      <selection activeCell="T40" sqref="T40:X52"/>
      <selection pane="topRight" activeCell="T40" sqref="T40:X52"/>
      <selection pane="bottomLeft" activeCell="T40" sqref="T40:X52"/>
      <selection pane="bottomRight" activeCell="C2" sqref="C2:E2"/>
    </sheetView>
  </sheetViews>
  <sheetFormatPr defaultRowHeight="13.2" x14ac:dyDescent="0.2"/>
  <cols>
    <col min="1" max="1" width="4.6640625" bestFit="1" customWidth="1"/>
    <col min="2" max="2" width="13.33203125" customWidth="1"/>
    <col min="3" max="3" width="15.6640625" customWidth="1"/>
    <col min="4" max="4" width="13" bestFit="1" customWidth="1"/>
    <col min="5" max="5" width="15.77734375" bestFit="1" customWidth="1"/>
    <col min="6" max="17" width="11.88671875" customWidth="1"/>
    <col min="18" max="18" width="12.44140625" style="10" bestFit="1" customWidth="1"/>
    <col min="19" max="19" width="1.77734375" style="10" customWidth="1"/>
    <col min="20" max="20" width="13.109375" style="10" customWidth="1"/>
    <col min="21" max="21" width="1.77734375" style="10" customWidth="1"/>
    <col min="22" max="22" width="4.77734375" customWidth="1"/>
  </cols>
  <sheetData>
    <row r="1" spans="1:22" ht="32.4" customHeight="1" thickBot="1" x14ac:dyDescent="0.25">
      <c r="B1" s="147" t="s">
        <v>56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2" ht="26.25" customHeight="1" thickBot="1" x14ac:dyDescent="0.25">
      <c r="B2" s="8" t="s">
        <v>0</v>
      </c>
      <c r="C2" s="148"/>
      <c r="D2" s="149"/>
      <c r="E2" s="150"/>
    </row>
    <row r="3" spans="1:22" ht="30" customHeight="1" x14ac:dyDescent="0.2">
      <c r="B3" s="111" t="s">
        <v>57</v>
      </c>
      <c r="C3" s="111"/>
      <c r="D3" s="111"/>
      <c r="E3" s="11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</row>
    <row r="4" spans="1:22" ht="26.25" customHeight="1" x14ac:dyDescent="0.2">
      <c r="B4" s="9" t="s">
        <v>1</v>
      </c>
    </row>
    <row r="5" spans="1:22" s="7" customFormat="1" ht="20.100000000000001" customHeight="1" x14ac:dyDescent="0.2">
      <c r="B5" s="151" t="s">
        <v>2</v>
      </c>
      <c r="C5" s="153" t="s">
        <v>12</v>
      </c>
      <c r="D5" s="154"/>
      <c r="E5" s="157" t="s">
        <v>3</v>
      </c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9"/>
      <c r="S5" s="20"/>
      <c r="T5" s="20"/>
      <c r="U5" s="20"/>
    </row>
    <row r="6" spans="1:22" s="7" customFormat="1" ht="20.100000000000001" customHeight="1" thickBot="1" x14ac:dyDescent="0.25">
      <c r="B6" s="152"/>
      <c r="C6" s="155"/>
      <c r="D6" s="156"/>
      <c r="E6" s="4" t="s">
        <v>14</v>
      </c>
      <c r="F6" s="75" t="s">
        <v>60</v>
      </c>
      <c r="G6" s="76" t="s">
        <v>61</v>
      </c>
      <c r="H6" s="77" t="s">
        <v>26</v>
      </c>
      <c r="I6" s="77" t="s">
        <v>27</v>
      </c>
      <c r="J6" s="77" t="s">
        <v>28</v>
      </c>
      <c r="K6" s="77" t="s">
        <v>4</v>
      </c>
      <c r="L6" s="77" t="s">
        <v>5</v>
      </c>
      <c r="M6" s="77" t="s">
        <v>6</v>
      </c>
      <c r="N6" s="77" t="s">
        <v>7</v>
      </c>
      <c r="O6" s="77" t="s">
        <v>8</v>
      </c>
      <c r="P6" s="77" t="s">
        <v>9</v>
      </c>
      <c r="Q6" s="78" t="s">
        <v>29</v>
      </c>
      <c r="R6" s="21" t="s">
        <v>10</v>
      </c>
      <c r="S6" s="20"/>
      <c r="T6" s="20"/>
      <c r="U6" s="20"/>
    </row>
    <row r="7" spans="1:22" ht="27" thickBot="1" x14ac:dyDescent="0.25">
      <c r="A7" s="118">
        <v>1</v>
      </c>
      <c r="B7" s="146" t="s">
        <v>39</v>
      </c>
      <c r="C7" s="72" t="s">
        <v>11</v>
      </c>
      <c r="D7" s="103"/>
      <c r="E7" s="28" t="s">
        <v>51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74"/>
    </row>
    <row r="8" spans="1:22" ht="26.4" x14ac:dyDescent="0.2">
      <c r="A8" s="118"/>
      <c r="B8" s="136"/>
      <c r="C8" s="2" t="s">
        <v>13</v>
      </c>
      <c r="D8" s="73">
        <v>181</v>
      </c>
      <c r="E8" s="27" t="s">
        <v>43</v>
      </c>
      <c r="F8" s="79">
        <v>33300</v>
      </c>
      <c r="G8" s="80">
        <v>35400</v>
      </c>
      <c r="H8" s="39">
        <v>34100</v>
      </c>
      <c r="I8" s="80">
        <v>31200</v>
      </c>
      <c r="J8" s="39">
        <v>18500</v>
      </c>
      <c r="K8" s="80">
        <v>17300</v>
      </c>
      <c r="L8" s="39">
        <v>22900</v>
      </c>
      <c r="M8" s="80">
        <v>34500</v>
      </c>
      <c r="N8" s="39">
        <v>39000</v>
      </c>
      <c r="O8" s="80">
        <v>30400</v>
      </c>
      <c r="P8" s="80">
        <v>17700</v>
      </c>
      <c r="Q8" s="40">
        <v>23500</v>
      </c>
      <c r="R8" s="37">
        <f>SUM(F8:Q8)</f>
        <v>337800</v>
      </c>
    </row>
    <row r="9" spans="1:22" ht="27" customHeight="1" thickBot="1" x14ac:dyDescent="0.25">
      <c r="A9" s="118"/>
      <c r="B9" s="137"/>
      <c r="C9" s="41" t="s">
        <v>41</v>
      </c>
      <c r="D9" s="42"/>
      <c r="E9" s="43" t="s">
        <v>44</v>
      </c>
      <c r="F9" s="44"/>
      <c r="G9" s="45"/>
      <c r="H9" s="46"/>
      <c r="I9" s="45"/>
      <c r="J9" s="46"/>
      <c r="K9" s="45"/>
      <c r="L9" s="46"/>
      <c r="M9" s="45"/>
      <c r="N9" s="46"/>
      <c r="O9" s="45"/>
      <c r="P9" s="45"/>
      <c r="Q9" s="46"/>
      <c r="R9" s="23">
        <f>SUM(F9:Q9)</f>
        <v>0</v>
      </c>
      <c r="S9" s="36"/>
      <c r="T9" s="110" t="s">
        <v>15</v>
      </c>
    </row>
    <row r="10" spans="1:22" ht="40.799999999999997" thickTop="1" thickBot="1" x14ac:dyDescent="0.25">
      <c r="A10" s="118"/>
      <c r="B10" s="138"/>
      <c r="C10" s="3" t="s">
        <v>42</v>
      </c>
      <c r="D10" s="83">
        <f>(D7*D8*12)-D9</f>
        <v>0</v>
      </c>
      <c r="E10" s="82" t="s">
        <v>45</v>
      </c>
      <c r="F10" s="88">
        <f>(F7*F8)-F9</f>
        <v>0</v>
      </c>
      <c r="G10" s="89">
        <f t="shared" ref="G10:Q10" si="0">(G7*G8)-G9</f>
        <v>0</v>
      </c>
      <c r="H10" s="89">
        <f t="shared" si="0"/>
        <v>0</v>
      </c>
      <c r="I10" s="89">
        <f t="shared" si="0"/>
        <v>0</v>
      </c>
      <c r="J10" s="89">
        <f t="shared" si="0"/>
        <v>0</v>
      </c>
      <c r="K10" s="89">
        <f t="shared" si="0"/>
        <v>0</v>
      </c>
      <c r="L10" s="89">
        <f t="shared" si="0"/>
        <v>0</v>
      </c>
      <c r="M10" s="89">
        <f t="shared" si="0"/>
        <v>0</v>
      </c>
      <c r="N10" s="89">
        <f t="shared" si="0"/>
        <v>0</v>
      </c>
      <c r="O10" s="89">
        <f t="shared" si="0"/>
        <v>0</v>
      </c>
      <c r="P10" s="89">
        <f t="shared" si="0"/>
        <v>0</v>
      </c>
      <c r="Q10" s="90">
        <f t="shared" si="0"/>
        <v>0</v>
      </c>
      <c r="R10" s="85">
        <f>SUM(F10:Q10)</f>
        <v>0</v>
      </c>
      <c r="T10" s="86">
        <f>D10+R10</f>
        <v>0</v>
      </c>
      <c r="V10" s="109">
        <f>A7</f>
        <v>1</v>
      </c>
    </row>
    <row r="11" spans="1:22" ht="27.6" thickTop="1" thickBot="1" x14ac:dyDescent="0.25">
      <c r="A11" s="118">
        <v>2</v>
      </c>
      <c r="B11" s="146" t="s">
        <v>17</v>
      </c>
      <c r="C11" s="72" t="s">
        <v>11</v>
      </c>
      <c r="D11" s="81"/>
      <c r="E11" s="28" t="s">
        <v>51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74"/>
    </row>
    <row r="12" spans="1:22" ht="26.4" x14ac:dyDescent="0.2">
      <c r="A12" s="118"/>
      <c r="B12" s="136"/>
      <c r="C12" s="2" t="s">
        <v>13</v>
      </c>
      <c r="D12" s="73">
        <v>56</v>
      </c>
      <c r="E12" s="27" t="s">
        <v>43</v>
      </c>
      <c r="F12" s="79">
        <v>9300</v>
      </c>
      <c r="G12" s="80">
        <v>10100</v>
      </c>
      <c r="H12" s="39">
        <v>9800</v>
      </c>
      <c r="I12" s="80">
        <v>9500</v>
      </c>
      <c r="J12" s="39">
        <v>5000</v>
      </c>
      <c r="K12" s="80">
        <v>4600</v>
      </c>
      <c r="L12" s="39">
        <v>6400</v>
      </c>
      <c r="M12" s="80">
        <v>9100</v>
      </c>
      <c r="N12" s="39">
        <v>10000</v>
      </c>
      <c r="O12" s="80">
        <v>7900</v>
      </c>
      <c r="P12" s="80">
        <v>5300</v>
      </c>
      <c r="Q12" s="40">
        <v>6400</v>
      </c>
      <c r="R12" s="37">
        <f>SUM(F12:Q12)</f>
        <v>93400</v>
      </c>
    </row>
    <row r="13" spans="1:22" ht="27" customHeight="1" thickBot="1" x14ac:dyDescent="0.25">
      <c r="A13" s="118"/>
      <c r="B13" s="137"/>
      <c r="C13" s="41" t="s">
        <v>41</v>
      </c>
      <c r="D13" s="42"/>
      <c r="E13" s="43" t="s">
        <v>44</v>
      </c>
      <c r="F13" s="44"/>
      <c r="G13" s="45"/>
      <c r="H13" s="46"/>
      <c r="I13" s="45"/>
      <c r="J13" s="46"/>
      <c r="K13" s="45"/>
      <c r="L13" s="46"/>
      <c r="M13" s="45"/>
      <c r="N13" s="46"/>
      <c r="O13" s="45"/>
      <c r="P13" s="45"/>
      <c r="Q13" s="46"/>
      <c r="R13" s="101">
        <f>SUM(F13:Q13)</f>
        <v>0</v>
      </c>
      <c r="S13" s="36"/>
      <c r="T13" s="110" t="s">
        <v>15</v>
      </c>
    </row>
    <row r="14" spans="1:22" ht="40.799999999999997" thickTop="1" thickBot="1" x14ac:dyDescent="0.25">
      <c r="A14" s="118"/>
      <c r="B14" s="138"/>
      <c r="C14" s="3" t="s">
        <v>42</v>
      </c>
      <c r="D14" s="83">
        <f>(D11*D12*12)-D13</f>
        <v>0</v>
      </c>
      <c r="E14" s="82" t="s">
        <v>45</v>
      </c>
      <c r="F14" s="88">
        <f>(F11*F12)-F13</f>
        <v>0</v>
      </c>
      <c r="G14" s="89">
        <f t="shared" ref="G14:Q14" si="1">(G11*G12)-G13</f>
        <v>0</v>
      </c>
      <c r="H14" s="89">
        <f t="shared" si="1"/>
        <v>0</v>
      </c>
      <c r="I14" s="89">
        <f t="shared" si="1"/>
        <v>0</v>
      </c>
      <c r="J14" s="89">
        <f t="shared" si="1"/>
        <v>0</v>
      </c>
      <c r="K14" s="89">
        <f t="shared" si="1"/>
        <v>0</v>
      </c>
      <c r="L14" s="89">
        <f t="shared" si="1"/>
        <v>0</v>
      </c>
      <c r="M14" s="89">
        <f t="shared" si="1"/>
        <v>0</v>
      </c>
      <c r="N14" s="89">
        <f t="shared" si="1"/>
        <v>0</v>
      </c>
      <c r="O14" s="89">
        <f t="shared" si="1"/>
        <v>0</v>
      </c>
      <c r="P14" s="89">
        <f t="shared" si="1"/>
        <v>0</v>
      </c>
      <c r="Q14" s="90">
        <f t="shared" si="1"/>
        <v>0</v>
      </c>
      <c r="R14" s="85">
        <f>SUM(F14:Q14)</f>
        <v>0</v>
      </c>
      <c r="T14" s="86">
        <f>D14+R14</f>
        <v>0</v>
      </c>
      <c r="V14" s="109">
        <f>A11</f>
        <v>2</v>
      </c>
    </row>
    <row r="15" spans="1:22" ht="27.6" thickTop="1" thickBot="1" x14ac:dyDescent="0.25">
      <c r="A15" s="118">
        <v>3</v>
      </c>
      <c r="B15" s="146" t="s">
        <v>18</v>
      </c>
      <c r="C15" s="72" t="s">
        <v>11</v>
      </c>
      <c r="D15" s="81"/>
      <c r="E15" s="28" t="s">
        <v>51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74"/>
    </row>
    <row r="16" spans="1:22" ht="26.4" x14ac:dyDescent="0.2">
      <c r="A16" s="118"/>
      <c r="B16" s="136"/>
      <c r="C16" s="2" t="s">
        <v>13</v>
      </c>
      <c r="D16" s="73">
        <v>60</v>
      </c>
      <c r="E16" s="27" t="s">
        <v>43</v>
      </c>
      <c r="F16" s="91">
        <v>9100</v>
      </c>
      <c r="G16" s="38">
        <v>9700</v>
      </c>
      <c r="H16" s="38">
        <v>9500</v>
      </c>
      <c r="I16" s="80">
        <v>9400</v>
      </c>
      <c r="J16" s="40">
        <v>4400</v>
      </c>
      <c r="K16" s="39">
        <v>4000</v>
      </c>
      <c r="L16" s="80">
        <v>4700</v>
      </c>
      <c r="M16" s="39">
        <v>6800</v>
      </c>
      <c r="N16" s="80">
        <v>7500</v>
      </c>
      <c r="O16" s="39">
        <v>5900</v>
      </c>
      <c r="P16" s="38">
        <v>4300</v>
      </c>
      <c r="Q16" s="92">
        <v>5600</v>
      </c>
      <c r="R16" s="37">
        <f>SUM(F16:Q16)</f>
        <v>80900</v>
      </c>
    </row>
    <row r="17" spans="1:22" ht="27" customHeight="1" thickBot="1" x14ac:dyDescent="0.25">
      <c r="A17" s="118"/>
      <c r="B17" s="137"/>
      <c r="C17" s="41" t="s">
        <v>41</v>
      </c>
      <c r="D17" s="42"/>
      <c r="E17" s="43" t="s">
        <v>44</v>
      </c>
      <c r="F17" s="44"/>
      <c r="G17" s="45"/>
      <c r="H17" s="46"/>
      <c r="I17" s="45"/>
      <c r="J17" s="46"/>
      <c r="K17" s="45"/>
      <c r="L17" s="46"/>
      <c r="M17" s="45"/>
      <c r="N17" s="46"/>
      <c r="O17" s="45"/>
      <c r="P17" s="45"/>
      <c r="Q17" s="46"/>
      <c r="R17" s="84">
        <f>SUM(F17:Q17)</f>
        <v>0</v>
      </c>
      <c r="T17" s="10" t="s">
        <v>15</v>
      </c>
    </row>
    <row r="18" spans="1:22" ht="40.799999999999997" thickTop="1" thickBot="1" x14ac:dyDescent="0.25">
      <c r="A18" s="118"/>
      <c r="B18" s="138"/>
      <c r="C18" s="3" t="s">
        <v>42</v>
      </c>
      <c r="D18" s="83">
        <f>(D15*D16*12)-D17</f>
        <v>0</v>
      </c>
      <c r="E18" s="82" t="s">
        <v>45</v>
      </c>
      <c r="F18" s="88">
        <f>(F15*F16)-F17</f>
        <v>0</v>
      </c>
      <c r="G18" s="89">
        <f t="shared" ref="G18:Q18" si="2">(G15*G16)-G17</f>
        <v>0</v>
      </c>
      <c r="H18" s="89">
        <f t="shared" si="2"/>
        <v>0</v>
      </c>
      <c r="I18" s="89">
        <f t="shared" si="2"/>
        <v>0</v>
      </c>
      <c r="J18" s="89">
        <f t="shared" si="2"/>
        <v>0</v>
      </c>
      <c r="K18" s="89">
        <f t="shared" si="2"/>
        <v>0</v>
      </c>
      <c r="L18" s="89">
        <f t="shared" si="2"/>
        <v>0</v>
      </c>
      <c r="M18" s="89">
        <f t="shared" si="2"/>
        <v>0</v>
      </c>
      <c r="N18" s="89">
        <f t="shared" si="2"/>
        <v>0</v>
      </c>
      <c r="O18" s="89">
        <f t="shared" si="2"/>
        <v>0</v>
      </c>
      <c r="P18" s="89">
        <f t="shared" si="2"/>
        <v>0</v>
      </c>
      <c r="Q18" s="90">
        <f t="shared" si="2"/>
        <v>0</v>
      </c>
      <c r="R18" s="85">
        <f>SUM(F18:Q18)</f>
        <v>0</v>
      </c>
      <c r="T18" s="86">
        <f>D18+R18</f>
        <v>0</v>
      </c>
      <c r="V18" s="109">
        <f>A15</f>
        <v>3</v>
      </c>
    </row>
    <row r="19" spans="1:22" ht="27.6" thickTop="1" thickBot="1" x14ac:dyDescent="0.25">
      <c r="A19" s="118">
        <v>4</v>
      </c>
      <c r="B19" s="146" t="s">
        <v>37</v>
      </c>
      <c r="C19" s="72" t="s">
        <v>11</v>
      </c>
      <c r="D19" s="81"/>
      <c r="E19" s="28" t="s">
        <v>51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74"/>
    </row>
    <row r="20" spans="1:22" ht="26.4" x14ac:dyDescent="0.2">
      <c r="A20" s="118"/>
      <c r="B20" s="136"/>
      <c r="C20" s="2" t="s">
        <v>13</v>
      </c>
      <c r="D20" s="73">
        <v>96</v>
      </c>
      <c r="E20" s="27" t="s">
        <v>43</v>
      </c>
      <c r="F20" s="98">
        <v>14300</v>
      </c>
      <c r="G20" s="80">
        <v>16700</v>
      </c>
      <c r="H20" s="39">
        <v>16200</v>
      </c>
      <c r="I20" s="80">
        <v>14400</v>
      </c>
      <c r="J20" s="39">
        <v>8500</v>
      </c>
      <c r="K20" s="80">
        <v>7200</v>
      </c>
      <c r="L20" s="39">
        <v>7000</v>
      </c>
      <c r="M20" s="80">
        <v>9200</v>
      </c>
      <c r="N20" s="39">
        <v>10900</v>
      </c>
      <c r="O20" s="80">
        <v>8700</v>
      </c>
      <c r="P20" s="80">
        <v>7100</v>
      </c>
      <c r="Q20" s="93">
        <v>9200</v>
      </c>
      <c r="R20" s="37">
        <f>SUM(F20:Q20)</f>
        <v>129400</v>
      </c>
    </row>
    <row r="21" spans="1:22" ht="27" customHeight="1" thickBot="1" x14ac:dyDescent="0.25">
      <c r="A21" s="118"/>
      <c r="B21" s="137"/>
      <c r="C21" s="41" t="s">
        <v>41</v>
      </c>
      <c r="D21" s="42"/>
      <c r="E21" s="43" t="s">
        <v>44</v>
      </c>
      <c r="F21" s="44"/>
      <c r="G21" s="45"/>
      <c r="H21" s="46"/>
      <c r="I21" s="45"/>
      <c r="J21" s="46"/>
      <c r="K21" s="45"/>
      <c r="L21" s="46"/>
      <c r="M21" s="45"/>
      <c r="N21" s="46"/>
      <c r="O21" s="45"/>
      <c r="P21" s="45"/>
      <c r="Q21" s="46"/>
      <c r="R21" s="84">
        <f>SUM(F21:Q21)</f>
        <v>0</v>
      </c>
      <c r="T21" s="10" t="s">
        <v>15</v>
      </c>
    </row>
    <row r="22" spans="1:22" ht="40.799999999999997" thickTop="1" thickBot="1" x14ac:dyDescent="0.25">
      <c r="A22" s="118"/>
      <c r="B22" s="138"/>
      <c r="C22" s="3" t="s">
        <v>42</v>
      </c>
      <c r="D22" s="83">
        <f>(D19*D20*12)-D21</f>
        <v>0</v>
      </c>
      <c r="E22" s="82" t="s">
        <v>45</v>
      </c>
      <c r="F22" s="88">
        <f>(F19*F20)-F21</f>
        <v>0</v>
      </c>
      <c r="G22" s="89">
        <f t="shared" ref="G22:Q22" si="3">(G19*G20)-G21</f>
        <v>0</v>
      </c>
      <c r="H22" s="89">
        <f t="shared" si="3"/>
        <v>0</v>
      </c>
      <c r="I22" s="89">
        <f t="shared" si="3"/>
        <v>0</v>
      </c>
      <c r="J22" s="89">
        <f t="shared" si="3"/>
        <v>0</v>
      </c>
      <c r="K22" s="89">
        <f t="shared" si="3"/>
        <v>0</v>
      </c>
      <c r="L22" s="89">
        <f t="shared" si="3"/>
        <v>0</v>
      </c>
      <c r="M22" s="89">
        <f t="shared" si="3"/>
        <v>0</v>
      </c>
      <c r="N22" s="89">
        <f t="shared" si="3"/>
        <v>0</v>
      </c>
      <c r="O22" s="89">
        <f t="shared" si="3"/>
        <v>0</v>
      </c>
      <c r="P22" s="89">
        <f t="shared" si="3"/>
        <v>0</v>
      </c>
      <c r="Q22" s="90">
        <f t="shared" si="3"/>
        <v>0</v>
      </c>
      <c r="R22" s="85">
        <f>SUM(F22:Q22)</f>
        <v>0</v>
      </c>
      <c r="T22" s="86">
        <f>D22+R22</f>
        <v>0</v>
      </c>
      <c r="V22" s="109">
        <f>A19</f>
        <v>4</v>
      </c>
    </row>
    <row r="23" spans="1:22" ht="27.6" thickTop="1" thickBot="1" x14ac:dyDescent="0.25">
      <c r="A23" s="118">
        <v>5</v>
      </c>
      <c r="B23" s="146" t="s">
        <v>16</v>
      </c>
      <c r="C23" s="72" t="s">
        <v>11</v>
      </c>
      <c r="D23" s="81"/>
      <c r="E23" s="28" t="s">
        <v>51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74"/>
    </row>
    <row r="24" spans="1:22" ht="26.4" x14ac:dyDescent="0.2">
      <c r="A24" s="118"/>
      <c r="B24" s="136"/>
      <c r="C24" s="2" t="s">
        <v>13</v>
      </c>
      <c r="D24" s="73">
        <v>43</v>
      </c>
      <c r="E24" s="27" t="s">
        <v>43</v>
      </c>
      <c r="F24" s="91">
        <v>4700</v>
      </c>
      <c r="G24" s="80">
        <v>5000</v>
      </c>
      <c r="H24" s="39">
        <v>5100</v>
      </c>
      <c r="I24" s="80">
        <v>5100</v>
      </c>
      <c r="J24" s="39">
        <v>3100</v>
      </c>
      <c r="K24" s="80">
        <v>2600</v>
      </c>
      <c r="L24" s="39">
        <v>2500</v>
      </c>
      <c r="M24" s="80">
        <v>3200</v>
      </c>
      <c r="N24" s="39">
        <v>3800</v>
      </c>
      <c r="O24" s="80">
        <v>3200</v>
      </c>
      <c r="P24" s="80">
        <v>2600</v>
      </c>
      <c r="Q24" s="93">
        <v>3400</v>
      </c>
      <c r="R24" s="37">
        <f>SUM(F24:Q24)</f>
        <v>44300</v>
      </c>
    </row>
    <row r="25" spans="1:22" ht="27" customHeight="1" thickBot="1" x14ac:dyDescent="0.25">
      <c r="A25" s="118"/>
      <c r="B25" s="137"/>
      <c r="C25" s="41" t="s">
        <v>41</v>
      </c>
      <c r="D25" s="42"/>
      <c r="E25" s="43" t="s">
        <v>44</v>
      </c>
      <c r="F25" s="44"/>
      <c r="G25" s="45"/>
      <c r="H25" s="46"/>
      <c r="I25" s="45"/>
      <c r="J25" s="46"/>
      <c r="K25" s="45"/>
      <c r="L25" s="46"/>
      <c r="M25" s="45"/>
      <c r="N25" s="46"/>
      <c r="O25" s="45"/>
      <c r="P25" s="45"/>
      <c r="Q25" s="46"/>
      <c r="R25" s="84">
        <f>SUM(F25:Q25)</f>
        <v>0</v>
      </c>
      <c r="T25" s="10" t="s">
        <v>15</v>
      </c>
    </row>
    <row r="26" spans="1:22" ht="40.799999999999997" thickTop="1" thickBot="1" x14ac:dyDescent="0.25">
      <c r="A26" s="118"/>
      <c r="B26" s="138"/>
      <c r="C26" s="3" t="s">
        <v>42</v>
      </c>
      <c r="D26" s="83">
        <f>(D23*D24*12)-D25</f>
        <v>0</v>
      </c>
      <c r="E26" s="82" t="s">
        <v>45</v>
      </c>
      <c r="F26" s="88">
        <f>(F23*F24)-F25</f>
        <v>0</v>
      </c>
      <c r="G26" s="89">
        <f t="shared" ref="G26:Q26" si="4">(G23*G24)-G25</f>
        <v>0</v>
      </c>
      <c r="H26" s="89">
        <f t="shared" si="4"/>
        <v>0</v>
      </c>
      <c r="I26" s="89">
        <f t="shared" si="4"/>
        <v>0</v>
      </c>
      <c r="J26" s="89">
        <f t="shared" si="4"/>
        <v>0</v>
      </c>
      <c r="K26" s="89">
        <f t="shared" si="4"/>
        <v>0</v>
      </c>
      <c r="L26" s="89">
        <f t="shared" si="4"/>
        <v>0</v>
      </c>
      <c r="M26" s="89">
        <f t="shared" si="4"/>
        <v>0</v>
      </c>
      <c r="N26" s="89">
        <f t="shared" si="4"/>
        <v>0</v>
      </c>
      <c r="O26" s="89">
        <f t="shared" si="4"/>
        <v>0</v>
      </c>
      <c r="P26" s="89">
        <f t="shared" si="4"/>
        <v>0</v>
      </c>
      <c r="Q26" s="90">
        <f t="shared" si="4"/>
        <v>0</v>
      </c>
      <c r="R26" s="85">
        <f>SUM(F26:Q26)</f>
        <v>0</v>
      </c>
      <c r="T26" s="86">
        <f>D26+R26</f>
        <v>0</v>
      </c>
      <c r="V26" s="109">
        <f>A23</f>
        <v>5</v>
      </c>
    </row>
    <row r="27" spans="1:22" ht="27.6" thickTop="1" thickBot="1" x14ac:dyDescent="0.25">
      <c r="A27" s="118">
        <v>6</v>
      </c>
      <c r="B27" s="146" t="s">
        <v>19</v>
      </c>
      <c r="C27" s="72" t="s">
        <v>11</v>
      </c>
      <c r="D27" s="81"/>
      <c r="E27" s="28" t="s">
        <v>51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74"/>
    </row>
    <row r="28" spans="1:22" ht="26.4" x14ac:dyDescent="0.2">
      <c r="A28" s="118"/>
      <c r="B28" s="136"/>
      <c r="C28" s="2" t="s">
        <v>13</v>
      </c>
      <c r="D28" s="73">
        <v>35</v>
      </c>
      <c r="E28" s="27" t="s">
        <v>43</v>
      </c>
      <c r="F28" s="91">
        <v>4700</v>
      </c>
      <c r="G28" s="40">
        <v>5500</v>
      </c>
      <c r="H28" s="80">
        <v>4900</v>
      </c>
      <c r="I28" s="39">
        <v>3900</v>
      </c>
      <c r="J28" s="38">
        <v>1800</v>
      </c>
      <c r="K28" s="80">
        <v>1500</v>
      </c>
      <c r="L28" s="40">
        <v>1800</v>
      </c>
      <c r="M28" s="39">
        <v>3100</v>
      </c>
      <c r="N28" s="38">
        <v>3600</v>
      </c>
      <c r="O28" s="80">
        <v>2800</v>
      </c>
      <c r="P28" s="40">
        <v>1700</v>
      </c>
      <c r="Q28" s="40">
        <v>2700</v>
      </c>
      <c r="R28" s="37">
        <f>SUM(F28:Q28)</f>
        <v>38000</v>
      </c>
    </row>
    <row r="29" spans="1:22" ht="27" customHeight="1" thickBot="1" x14ac:dyDescent="0.25">
      <c r="A29" s="118"/>
      <c r="B29" s="137"/>
      <c r="C29" s="41" t="s">
        <v>41</v>
      </c>
      <c r="D29" s="42"/>
      <c r="E29" s="43" t="s">
        <v>44</v>
      </c>
      <c r="F29" s="44"/>
      <c r="G29" s="45"/>
      <c r="H29" s="46"/>
      <c r="I29" s="45"/>
      <c r="J29" s="46"/>
      <c r="K29" s="45"/>
      <c r="L29" s="46"/>
      <c r="M29" s="45"/>
      <c r="N29" s="46"/>
      <c r="O29" s="45"/>
      <c r="P29" s="45"/>
      <c r="Q29" s="46"/>
      <c r="R29" s="84">
        <f>SUM(F29:Q29)</f>
        <v>0</v>
      </c>
      <c r="T29" s="10" t="s">
        <v>15</v>
      </c>
    </row>
    <row r="30" spans="1:22" ht="40.799999999999997" thickTop="1" thickBot="1" x14ac:dyDescent="0.25">
      <c r="A30" s="118"/>
      <c r="B30" s="138"/>
      <c r="C30" s="3" t="s">
        <v>42</v>
      </c>
      <c r="D30" s="83">
        <f>(D27*D28*12)-D29</f>
        <v>0</v>
      </c>
      <c r="E30" s="82" t="s">
        <v>45</v>
      </c>
      <c r="F30" s="88">
        <f>(F27*F28)-F29</f>
        <v>0</v>
      </c>
      <c r="G30" s="89">
        <f t="shared" ref="G30:Q30" si="5">(G27*G28)-G29</f>
        <v>0</v>
      </c>
      <c r="H30" s="89">
        <f t="shared" si="5"/>
        <v>0</v>
      </c>
      <c r="I30" s="89">
        <f t="shared" si="5"/>
        <v>0</v>
      </c>
      <c r="J30" s="89">
        <f t="shared" si="5"/>
        <v>0</v>
      </c>
      <c r="K30" s="89">
        <f t="shared" si="5"/>
        <v>0</v>
      </c>
      <c r="L30" s="89">
        <f t="shared" si="5"/>
        <v>0</v>
      </c>
      <c r="M30" s="89">
        <f t="shared" si="5"/>
        <v>0</v>
      </c>
      <c r="N30" s="89">
        <f t="shared" si="5"/>
        <v>0</v>
      </c>
      <c r="O30" s="89">
        <f t="shared" si="5"/>
        <v>0</v>
      </c>
      <c r="P30" s="89">
        <f t="shared" si="5"/>
        <v>0</v>
      </c>
      <c r="Q30" s="90">
        <f t="shared" si="5"/>
        <v>0</v>
      </c>
      <c r="R30" s="85">
        <f>SUM(F30:Q30)</f>
        <v>0</v>
      </c>
      <c r="T30" s="86">
        <f>D30+R30</f>
        <v>0</v>
      </c>
      <c r="V30" s="109">
        <f>A27</f>
        <v>6</v>
      </c>
    </row>
    <row r="31" spans="1:22" ht="27.6" thickTop="1" thickBot="1" x14ac:dyDescent="0.25">
      <c r="A31" s="118">
        <v>7</v>
      </c>
      <c r="B31" s="135" t="s">
        <v>22</v>
      </c>
      <c r="C31" s="72" t="s">
        <v>11</v>
      </c>
      <c r="D31" s="81"/>
      <c r="E31" s="28" t="s">
        <v>51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74"/>
    </row>
    <row r="32" spans="1:22" ht="26.4" x14ac:dyDescent="0.2">
      <c r="A32" s="118"/>
      <c r="B32" s="136"/>
      <c r="C32" s="2" t="s">
        <v>13</v>
      </c>
      <c r="D32" s="73">
        <v>44</v>
      </c>
      <c r="E32" s="27" t="s">
        <v>43</v>
      </c>
      <c r="F32" s="91">
        <v>7900</v>
      </c>
      <c r="G32" s="80">
        <v>8800</v>
      </c>
      <c r="H32" s="80">
        <v>8400</v>
      </c>
      <c r="I32" s="39">
        <v>7700</v>
      </c>
      <c r="J32" s="80">
        <v>4700</v>
      </c>
      <c r="K32" s="39">
        <v>4400</v>
      </c>
      <c r="L32" s="80">
        <v>4700</v>
      </c>
      <c r="M32" s="39">
        <v>6500</v>
      </c>
      <c r="N32" s="80">
        <v>7100</v>
      </c>
      <c r="O32" s="39">
        <v>5500</v>
      </c>
      <c r="P32" s="38">
        <v>4500</v>
      </c>
      <c r="Q32" s="92">
        <v>5800</v>
      </c>
      <c r="R32" s="37">
        <f>SUM(F32:Q32)</f>
        <v>76000</v>
      </c>
    </row>
    <row r="33" spans="1:22" ht="27" customHeight="1" thickBot="1" x14ac:dyDescent="0.25">
      <c r="A33" s="118"/>
      <c r="B33" s="137"/>
      <c r="C33" s="41" t="s">
        <v>41</v>
      </c>
      <c r="D33" s="42"/>
      <c r="E33" s="43" t="s">
        <v>44</v>
      </c>
      <c r="F33" s="44"/>
      <c r="G33" s="45"/>
      <c r="H33" s="46"/>
      <c r="I33" s="45"/>
      <c r="J33" s="46"/>
      <c r="K33" s="45"/>
      <c r="L33" s="46"/>
      <c r="M33" s="45"/>
      <c r="N33" s="46"/>
      <c r="O33" s="45"/>
      <c r="P33" s="45"/>
      <c r="Q33" s="46"/>
      <c r="R33" s="84">
        <f>SUM(F33:Q33)</f>
        <v>0</v>
      </c>
      <c r="S33" s="36"/>
      <c r="T33" s="110" t="s">
        <v>15</v>
      </c>
    </row>
    <row r="34" spans="1:22" ht="40.799999999999997" thickTop="1" thickBot="1" x14ac:dyDescent="0.25">
      <c r="A34" s="118"/>
      <c r="B34" s="138"/>
      <c r="C34" s="3" t="s">
        <v>42</v>
      </c>
      <c r="D34" s="83">
        <f>(D31*D32*12)-D33</f>
        <v>0</v>
      </c>
      <c r="E34" s="82" t="s">
        <v>45</v>
      </c>
      <c r="F34" s="88">
        <f>(F31*F32)-F33</f>
        <v>0</v>
      </c>
      <c r="G34" s="89">
        <f t="shared" ref="G34:Q34" si="6">(G31*G32)-G33</f>
        <v>0</v>
      </c>
      <c r="H34" s="89">
        <f t="shared" si="6"/>
        <v>0</v>
      </c>
      <c r="I34" s="89">
        <f t="shared" si="6"/>
        <v>0</v>
      </c>
      <c r="J34" s="89">
        <f t="shared" si="6"/>
        <v>0</v>
      </c>
      <c r="K34" s="89">
        <f t="shared" si="6"/>
        <v>0</v>
      </c>
      <c r="L34" s="89">
        <f t="shared" si="6"/>
        <v>0</v>
      </c>
      <c r="M34" s="89">
        <f t="shared" si="6"/>
        <v>0</v>
      </c>
      <c r="N34" s="89">
        <f t="shared" si="6"/>
        <v>0</v>
      </c>
      <c r="O34" s="89">
        <f t="shared" si="6"/>
        <v>0</v>
      </c>
      <c r="P34" s="89">
        <f t="shared" si="6"/>
        <v>0</v>
      </c>
      <c r="Q34" s="90">
        <f t="shared" si="6"/>
        <v>0</v>
      </c>
      <c r="R34" s="85">
        <f>SUM(F34:Q34)</f>
        <v>0</v>
      </c>
      <c r="T34" s="86">
        <f>D34+R34</f>
        <v>0</v>
      </c>
      <c r="V34" s="109">
        <f>A31</f>
        <v>7</v>
      </c>
    </row>
    <row r="35" spans="1:22" ht="27.6" thickTop="1" thickBot="1" x14ac:dyDescent="0.25">
      <c r="A35" s="118">
        <v>8</v>
      </c>
      <c r="B35" s="135" t="s">
        <v>58</v>
      </c>
      <c r="C35" s="72" t="s">
        <v>11</v>
      </c>
      <c r="D35" s="81"/>
      <c r="E35" s="28" t="s">
        <v>51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74"/>
    </row>
    <row r="36" spans="1:22" ht="26.4" x14ac:dyDescent="0.2">
      <c r="A36" s="118"/>
      <c r="B36" s="136"/>
      <c r="C36" s="2" t="s">
        <v>13</v>
      </c>
      <c r="D36" s="73">
        <v>67</v>
      </c>
      <c r="E36" s="27" t="s">
        <v>43</v>
      </c>
      <c r="F36" s="91">
        <v>17600</v>
      </c>
      <c r="G36" s="38">
        <v>20100</v>
      </c>
      <c r="H36" s="38">
        <v>18700</v>
      </c>
      <c r="I36" s="80">
        <v>16300</v>
      </c>
      <c r="J36" s="39">
        <v>8300</v>
      </c>
      <c r="K36" s="80">
        <v>7200</v>
      </c>
      <c r="L36" s="39">
        <v>7300</v>
      </c>
      <c r="M36" s="80">
        <v>9900</v>
      </c>
      <c r="N36" s="40">
        <v>11100</v>
      </c>
      <c r="O36" s="39">
        <v>8500</v>
      </c>
      <c r="P36" s="38">
        <v>7400</v>
      </c>
      <c r="Q36" s="92">
        <v>10700</v>
      </c>
      <c r="R36" s="37">
        <f>SUM(F36:Q36)</f>
        <v>143100</v>
      </c>
    </row>
    <row r="37" spans="1:22" ht="27" customHeight="1" thickBot="1" x14ac:dyDescent="0.25">
      <c r="A37" s="118"/>
      <c r="B37" s="137"/>
      <c r="C37" s="41" t="s">
        <v>41</v>
      </c>
      <c r="D37" s="42"/>
      <c r="E37" s="43" t="s">
        <v>44</v>
      </c>
      <c r="F37" s="44"/>
      <c r="G37" s="45"/>
      <c r="H37" s="46"/>
      <c r="I37" s="45"/>
      <c r="J37" s="46"/>
      <c r="K37" s="45"/>
      <c r="L37" s="46"/>
      <c r="M37" s="45"/>
      <c r="N37" s="46"/>
      <c r="O37" s="45"/>
      <c r="P37" s="45"/>
      <c r="Q37" s="46"/>
      <c r="R37" s="84">
        <f>SUM(F37:Q37)</f>
        <v>0</v>
      </c>
      <c r="T37" s="10" t="s">
        <v>15</v>
      </c>
    </row>
    <row r="38" spans="1:22" s="11" customFormat="1" ht="40.200000000000003" customHeight="1" thickTop="1" thickBot="1" x14ac:dyDescent="0.25">
      <c r="A38" s="118"/>
      <c r="B38" s="138"/>
      <c r="C38" s="3" t="s">
        <v>42</v>
      </c>
      <c r="D38" s="83">
        <f>(D35*D36*12)-D37</f>
        <v>0</v>
      </c>
      <c r="E38" s="82" t="s">
        <v>45</v>
      </c>
      <c r="F38" s="5">
        <f>(F35*F36)-F37</f>
        <v>0</v>
      </c>
      <c r="G38" s="6">
        <f t="shared" ref="G38:Q38" si="7">(G35*G36)-G37</f>
        <v>0</v>
      </c>
      <c r="H38" s="6">
        <f t="shared" si="7"/>
        <v>0</v>
      </c>
      <c r="I38" s="6">
        <f t="shared" si="7"/>
        <v>0</v>
      </c>
      <c r="J38" s="6">
        <f t="shared" si="7"/>
        <v>0</v>
      </c>
      <c r="K38" s="6">
        <f t="shared" si="7"/>
        <v>0</v>
      </c>
      <c r="L38" s="6">
        <f t="shared" si="7"/>
        <v>0</v>
      </c>
      <c r="M38" s="6">
        <f t="shared" si="7"/>
        <v>0</v>
      </c>
      <c r="N38" s="6">
        <f t="shared" si="7"/>
        <v>0</v>
      </c>
      <c r="O38" s="6">
        <f t="shared" si="7"/>
        <v>0</v>
      </c>
      <c r="P38" s="6">
        <f t="shared" si="7"/>
        <v>0</v>
      </c>
      <c r="Q38" s="102">
        <f t="shared" si="7"/>
        <v>0</v>
      </c>
      <c r="R38" s="85">
        <f>SUM(F38:Q38)</f>
        <v>0</v>
      </c>
      <c r="S38" s="10"/>
      <c r="T38" s="86">
        <f>D38+R38</f>
        <v>0</v>
      </c>
      <c r="U38" s="10"/>
      <c r="V38" s="109">
        <f>A35</f>
        <v>8</v>
      </c>
    </row>
    <row r="39" spans="1:22" ht="27.6" thickTop="1" thickBot="1" x14ac:dyDescent="0.25">
      <c r="A39" s="118">
        <v>9</v>
      </c>
      <c r="B39" s="135" t="s">
        <v>40</v>
      </c>
      <c r="C39" s="72" t="s">
        <v>11</v>
      </c>
      <c r="D39" s="81"/>
      <c r="E39" s="28" t="s">
        <v>51</v>
      </c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74"/>
    </row>
    <row r="40" spans="1:22" ht="26.4" x14ac:dyDescent="0.2">
      <c r="A40" s="118"/>
      <c r="B40" s="136"/>
      <c r="C40" s="2" t="s">
        <v>13</v>
      </c>
      <c r="D40" s="73">
        <v>32</v>
      </c>
      <c r="E40" s="27" t="s">
        <v>43</v>
      </c>
      <c r="F40" s="91">
        <v>7400</v>
      </c>
      <c r="G40" s="38">
        <v>8200</v>
      </c>
      <c r="H40" s="38">
        <v>7100</v>
      </c>
      <c r="I40" s="80">
        <v>7000</v>
      </c>
      <c r="J40" s="39">
        <v>4900</v>
      </c>
      <c r="K40" s="80">
        <v>4300</v>
      </c>
      <c r="L40" s="39">
        <v>4200</v>
      </c>
      <c r="M40" s="80">
        <v>5100</v>
      </c>
      <c r="N40" s="40">
        <v>5600</v>
      </c>
      <c r="O40" s="39">
        <v>4800</v>
      </c>
      <c r="P40" s="38">
        <v>4500</v>
      </c>
      <c r="Q40" s="92">
        <v>5100</v>
      </c>
      <c r="R40" s="37">
        <f>SUM(F40:Q40)</f>
        <v>68200</v>
      </c>
    </row>
    <row r="41" spans="1:22" ht="27" customHeight="1" thickBot="1" x14ac:dyDescent="0.25">
      <c r="A41" s="118"/>
      <c r="B41" s="137"/>
      <c r="C41" s="41" t="s">
        <v>41</v>
      </c>
      <c r="D41" s="42"/>
      <c r="E41" s="43" t="s">
        <v>44</v>
      </c>
      <c r="F41" s="44"/>
      <c r="G41" s="45"/>
      <c r="H41" s="46"/>
      <c r="I41" s="45"/>
      <c r="J41" s="46"/>
      <c r="K41" s="45"/>
      <c r="L41" s="46"/>
      <c r="M41" s="45"/>
      <c r="N41" s="46"/>
      <c r="O41" s="45"/>
      <c r="P41" s="45"/>
      <c r="Q41" s="46"/>
      <c r="R41" s="84">
        <f>SUM(F41:Q41)</f>
        <v>0</v>
      </c>
      <c r="T41" s="10" t="s">
        <v>15</v>
      </c>
    </row>
    <row r="42" spans="1:22" s="11" customFormat="1" ht="40.200000000000003" customHeight="1" thickTop="1" thickBot="1" x14ac:dyDescent="0.25">
      <c r="A42" s="118"/>
      <c r="B42" s="138"/>
      <c r="C42" s="3" t="s">
        <v>42</v>
      </c>
      <c r="D42" s="83">
        <f>(D39*D40*12)-D41</f>
        <v>0</v>
      </c>
      <c r="E42" s="82" t="s">
        <v>45</v>
      </c>
      <c r="F42" s="5">
        <f>(F39*F40)-F41</f>
        <v>0</v>
      </c>
      <c r="G42" s="6">
        <f t="shared" ref="G42:Q42" si="8">(G39*G40)-G41</f>
        <v>0</v>
      </c>
      <c r="H42" s="6">
        <f t="shared" si="8"/>
        <v>0</v>
      </c>
      <c r="I42" s="6">
        <f t="shared" si="8"/>
        <v>0</v>
      </c>
      <c r="J42" s="6">
        <f t="shared" si="8"/>
        <v>0</v>
      </c>
      <c r="K42" s="6">
        <f t="shared" si="8"/>
        <v>0</v>
      </c>
      <c r="L42" s="6">
        <f t="shared" si="8"/>
        <v>0</v>
      </c>
      <c r="M42" s="6">
        <f t="shared" si="8"/>
        <v>0</v>
      </c>
      <c r="N42" s="6">
        <f t="shared" si="8"/>
        <v>0</v>
      </c>
      <c r="O42" s="6">
        <f t="shared" si="8"/>
        <v>0</v>
      </c>
      <c r="P42" s="6">
        <f t="shared" si="8"/>
        <v>0</v>
      </c>
      <c r="Q42" s="102">
        <f t="shared" si="8"/>
        <v>0</v>
      </c>
      <c r="R42" s="85">
        <f>SUM(F42:Q42)</f>
        <v>0</v>
      </c>
      <c r="S42" s="10"/>
      <c r="T42" s="86">
        <f>D42+R42</f>
        <v>0</v>
      </c>
      <c r="U42" s="10"/>
      <c r="V42" s="109">
        <f>A39</f>
        <v>9</v>
      </c>
    </row>
    <row r="43" spans="1:22" ht="27.6" thickTop="1" thickBot="1" x14ac:dyDescent="0.25">
      <c r="A43" s="118">
        <v>10</v>
      </c>
      <c r="B43" s="135" t="s">
        <v>20</v>
      </c>
      <c r="C43" s="72" t="s">
        <v>11</v>
      </c>
      <c r="D43" s="81"/>
      <c r="E43" s="28" t="s">
        <v>51</v>
      </c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74"/>
    </row>
    <row r="44" spans="1:22" ht="26.4" x14ac:dyDescent="0.2">
      <c r="A44" s="118"/>
      <c r="B44" s="136"/>
      <c r="C44" s="2" t="s">
        <v>13</v>
      </c>
      <c r="D44" s="73">
        <v>34</v>
      </c>
      <c r="E44" s="27" t="s">
        <v>43</v>
      </c>
      <c r="F44" s="91">
        <v>7500</v>
      </c>
      <c r="G44" s="80">
        <v>7400</v>
      </c>
      <c r="H44" s="80">
        <v>7100</v>
      </c>
      <c r="I44" s="80">
        <v>7000</v>
      </c>
      <c r="J44" s="80">
        <v>5600</v>
      </c>
      <c r="K44" s="80">
        <v>6100</v>
      </c>
      <c r="L44" s="80">
        <v>6300</v>
      </c>
      <c r="M44" s="39">
        <v>8700</v>
      </c>
      <c r="N44" s="80">
        <v>10400</v>
      </c>
      <c r="O44" s="39">
        <v>8400</v>
      </c>
      <c r="P44" s="80">
        <v>6800</v>
      </c>
      <c r="Q44" s="40">
        <v>6100</v>
      </c>
      <c r="R44" s="37">
        <f>SUM(F44:Q44)</f>
        <v>87400</v>
      </c>
    </row>
    <row r="45" spans="1:22" ht="27" customHeight="1" thickBot="1" x14ac:dyDescent="0.25">
      <c r="A45" s="118"/>
      <c r="B45" s="137"/>
      <c r="C45" s="41" t="s">
        <v>41</v>
      </c>
      <c r="D45" s="42"/>
      <c r="E45" s="43" t="s">
        <v>44</v>
      </c>
      <c r="F45" s="44"/>
      <c r="G45" s="45"/>
      <c r="H45" s="46"/>
      <c r="I45" s="45"/>
      <c r="J45" s="46"/>
      <c r="K45" s="45"/>
      <c r="L45" s="46"/>
      <c r="M45" s="45"/>
      <c r="N45" s="46"/>
      <c r="O45" s="45"/>
      <c r="P45" s="45"/>
      <c r="Q45" s="46"/>
      <c r="R45" s="84">
        <f>SUM(F45:Q45)</f>
        <v>0</v>
      </c>
      <c r="T45" s="10" t="s">
        <v>15</v>
      </c>
    </row>
    <row r="46" spans="1:22" ht="40.799999999999997" thickTop="1" thickBot="1" x14ac:dyDescent="0.25">
      <c r="A46" s="118"/>
      <c r="B46" s="138"/>
      <c r="C46" s="3" t="s">
        <v>42</v>
      </c>
      <c r="D46" s="83">
        <f>(D43*D44*12)-D45</f>
        <v>0</v>
      </c>
      <c r="E46" s="82" t="s">
        <v>45</v>
      </c>
      <c r="F46" s="88">
        <f>(F43*F44)-F45</f>
        <v>0</v>
      </c>
      <c r="G46" s="89">
        <f t="shared" ref="G46:Q46" si="9">(G43*G44)-G45</f>
        <v>0</v>
      </c>
      <c r="H46" s="89">
        <f t="shared" si="9"/>
        <v>0</v>
      </c>
      <c r="I46" s="89">
        <f t="shared" si="9"/>
        <v>0</v>
      </c>
      <c r="J46" s="89">
        <f t="shared" si="9"/>
        <v>0</v>
      </c>
      <c r="K46" s="89">
        <f t="shared" si="9"/>
        <v>0</v>
      </c>
      <c r="L46" s="89">
        <f t="shared" si="9"/>
        <v>0</v>
      </c>
      <c r="M46" s="89">
        <f t="shared" si="9"/>
        <v>0</v>
      </c>
      <c r="N46" s="89">
        <f t="shared" si="9"/>
        <v>0</v>
      </c>
      <c r="O46" s="89">
        <f t="shared" si="9"/>
        <v>0</v>
      </c>
      <c r="P46" s="89">
        <f t="shared" si="9"/>
        <v>0</v>
      </c>
      <c r="Q46" s="90">
        <f t="shared" si="9"/>
        <v>0</v>
      </c>
      <c r="R46" s="85">
        <f>SUM(F46:Q46)</f>
        <v>0</v>
      </c>
      <c r="T46" s="86">
        <f>D46+R46</f>
        <v>0</v>
      </c>
      <c r="V46" s="109">
        <f>A43</f>
        <v>10</v>
      </c>
    </row>
    <row r="47" spans="1:22" ht="27.6" thickTop="1" thickBot="1" x14ac:dyDescent="0.25">
      <c r="A47" s="118">
        <v>11</v>
      </c>
      <c r="B47" s="135" t="s">
        <v>36</v>
      </c>
      <c r="C47" s="72" t="s">
        <v>11</v>
      </c>
      <c r="D47" s="81"/>
      <c r="E47" s="28" t="s">
        <v>51</v>
      </c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74"/>
    </row>
    <row r="48" spans="1:22" ht="26.4" x14ac:dyDescent="0.2">
      <c r="A48" s="118"/>
      <c r="B48" s="136"/>
      <c r="C48" s="2" t="s">
        <v>13</v>
      </c>
      <c r="D48" s="73">
        <v>33</v>
      </c>
      <c r="E48" s="27" t="s">
        <v>43</v>
      </c>
      <c r="F48" s="91">
        <v>7500</v>
      </c>
      <c r="G48" s="38">
        <v>8400</v>
      </c>
      <c r="H48" s="38">
        <v>7700</v>
      </c>
      <c r="I48" s="80">
        <v>7400</v>
      </c>
      <c r="J48" s="39">
        <v>3800</v>
      </c>
      <c r="K48" s="80">
        <v>3000</v>
      </c>
      <c r="L48" s="39">
        <v>2900</v>
      </c>
      <c r="M48" s="80">
        <v>4200</v>
      </c>
      <c r="N48" s="40">
        <v>5000</v>
      </c>
      <c r="O48" s="39">
        <v>3800</v>
      </c>
      <c r="P48" s="38">
        <v>2900</v>
      </c>
      <c r="Q48" s="92">
        <v>5200</v>
      </c>
      <c r="R48" s="37">
        <f>SUM(F48:Q48)</f>
        <v>61800</v>
      </c>
    </row>
    <row r="49" spans="1:22" ht="27" customHeight="1" thickBot="1" x14ac:dyDescent="0.25">
      <c r="A49" s="118"/>
      <c r="B49" s="137"/>
      <c r="C49" s="41" t="s">
        <v>41</v>
      </c>
      <c r="D49" s="42"/>
      <c r="E49" s="43" t="s">
        <v>44</v>
      </c>
      <c r="F49" s="44"/>
      <c r="G49" s="45"/>
      <c r="H49" s="46"/>
      <c r="I49" s="45"/>
      <c r="J49" s="46"/>
      <c r="K49" s="45"/>
      <c r="L49" s="46"/>
      <c r="M49" s="45"/>
      <c r="N49" s="46"/>
      <c r="O49" s="45"/>
      <c r="P49" s="45"/>
      <c r="Q49" s="46"/>
      <c r="R49" s="84">
        <f>SUM(F49:Q49)</f>
        <v>0</v>
      </c>
      <c r="T49" s="10" t="s">
        <v>15</v>
      </c>
    </row>
    <row r="50" spans="1:22" s="11" customFormat="1" ht="40.200000000000003" customHeight="1" thickTop="1" thickBot="1" x14ac:dyDescent="0.25">
      <c r="A50" s="118"/>
      <c r="B50" s="138"/>
      <c r="C50" s="3" t="s">
        <v>42</v>
      </c>
      <c r="D50" s="83">
        <f>(D47*D48*12)-D49</f>
        <v>0</v>
      </c>
      <c r="E50" s="82" t="s">
        <v>45</v>
      </c>
      <c r="F50" s="88">
        <f t="shared" ref="F50:P50" si="10">(F47*F48)-F49</f>
        <v>0</v>
      </c>
      <c r="G50" s="89">
        <f t="shared" si="10"/>
        <v>0</v>
      </c>
      <c r="H50" s="89">
        <f t="shared" si="10"/>
        <v>0</v>
      </c>
      <c r="I50" s="89">
        <f t="shared" si="10"/>
        <v>0</v>
      </c>
      <c r="J50" s="89">
        <f t="shared" si="10"/>
        <v>0</v>
      </c>
      <c r="K50" s="89">
        <f t="shared" si="10"/>
        <v>0</v>
      </c>
      <c r="L50" s="89">
        <f t="shared" si="10"/>
        <v>0</v>
      </c>
      <c r="M50" s="89">
        <f t="shared" si="10"/>
        <v>0</v>
      </c>
      <c r="N50" s="89">
        <f t="shared" si="10"/>
        <v>0</v>
      </c>
      <c r="O50" s="89">
        <f t="shared" si="10"/>
        <v>0</v>
      </c>
      <c r="P50" s="89">
        <f t="shared" si="10"/>
        <v>0</v>
      </c>
      <c r="Q50" s="90">
        <f>(Q47*Q48)-Q49</f>
        <v>0</v>
      </c>
      <c r="R50" s="85">
        <f>SUM(F50:Q50)</f>
        <v>0</v>
      </c>
      <c r="S50" s="10"/>
      <c r="T50" s="86">
        <f>D50+R50</f>
        <v>0</v>
      </c>
      <c r="U50" s="10"/>
      <c r="V50" s="109">
        <f>A47</f>
        <v>11</v>
      </c>
    </row>
    <row r="51" spans="1:22" ht="27.6" thickTop="1" thickBot="1" x14ac:dyDescent="0.25">
      <c r="A51" s="118">
        <v>12</v>
      </c>
      <c r="B51" s="135" t="s">
        <v>23</v>
      </c>
      <c r="C51" s="72" t="s">
        <v>11</v>
      </c>
      <c r="D51" s="81"/>
      <c r="E51" s="28" t="s">
        <v>51</v>
      </c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74"/>
    </row>
    <row r="52" spans="1:22" ht="26.4" x14ac:dyDescent="0.2">
      <c r="A52" s="118"/>
      <c r="B52" s="136"/>
      <c r="C52" s="2" t="s">
        <v>13</v>
      </c>
      <c r="D52" s="73">
        <v>80</v>
      </c>
      <c r="E52" s="27" t="s">
        <v>43</v>
      </c>
      <c r="F52" s="91">
        <v>22900</v>
      </c>
      <c r="G52" s="80">
        <v>24900</v>
      </c>
      <c r="H52" s="39">
        <v>23300</v>
      </c>
      <c r="I52" s="80">
        <v>22200</v>
      </c>
      <c r="J52" s="39">
        <v>12600</v>
      </c>
      <c r="K52" s="80">
        <v>11400</v>
      </c>
      <c r="L52" s="39">
        <v>11700</v>
      </c>
      <c r="M52" s="80">
        <v>17500</v>
      </c>
      <c r="N52" s="39">
        <v>20300</v>
      </c>
      <c r="O52" s="80">
        <v>15200</v>
      </c>
      <c r="P52" s="80">
        <v>12200</v>
      </c>
      <c r="Q52" s="40">
        <v>16600</v>
      </c>
      <c r="R52" s="37">
        <f>SUM(F52:Q52)</f>
        <v>210800</v>
      </c>
    </row>
    <row r="53" spans="1:22" ht="27" customHeight="1" thickBot="1" x14ac:dyDescent="0.25">
      <c r="A53" s="118"/>
      <c r="B53" s="137"/>
      <c r="C53" s="41" t="s">
        <v>41</v>
      </c>
      <c r="D53" s="42"/>
      <c r="E53" s="43" t="s">
        <v>44</v>
      </c>
      <c r="F53" s="44"/>
      <c r="G53" s="45"/>
      <c r="H53" s="46"/>
      <c r="I53" s="45"/>
      <c r="J53" s="46"/>
      <c r="K53" s="45"/>
      <c r="L53" s="46"/>
      <c r="M53" s="45"/>
      <c r="N53" s="46"/>
      <c r="O53" s="45"/>
      <c r="P53" s="45"/>
      <c r="Q53" s="46"/>
      <c r="R53" s="84">
        <f>SUM(F53:Q53)</f>
        <v>0</v>
      </c>
      <c r="T53" s="10" t="s">
        <v>15</v>
      </c>
    </row>
    <row r="54" spans="1:22" ht="40.799999999999997" thickTop="1" thickBot="1" x14ac:dyDescent="0.25">
      <c r="A54" s="118"/>
      <c r="B54" s="138"/>
      <c r="C54" s="3" t="s">
        <v>42</v>
      </c>
      <c r="D54" s="83">
        <f>(D51*D52*12)-D53</f>
        <v>0</v>
      </c>
      <c r="E54" s="82" t="s">
        <v>45</v>
      </c>
      <c r="F54" s="88">
        <f>(F51*F52)-F53</f>
        <v>0</v>
      </c>
      <c r="G54" s="89">
        <f t="shared" ref="G54:Q54" si="11">(G51*G52)-G53</f>
        <v>0</v>
      </c>
      <c r="H54" s="89">
        <f t="shared" si="11"/>
        <v>0</v>
      </c>
      <c r="I54" s="89">
        <f t="shared" si="11"/>
        <v>0</v>
      </c>
      <c r="J54" s="89">
        <f t="shared" si="11"/>
        <v>0</v>
      </c>
      <c r="K54" s="89">
        <f t="shared" si="11"/>
        <v>0</v>
      </c>
      <c r="L54" s="89">
        <f t="shared" si="11"/>
        <v>0</v>
      </c>
      <c r="M54" s="89">
        <f t="shared" si="11"/>
        <v>0</v>
      </c>
      <c r="N54" s="89">
        <f t="shared" si="11"/>
        <v>0</v>
      </c>
      <c r="O54" s="89">
        <f t="shared" si="11"/>
        <v>0</v>
      </c>
      <c r="P54" s="89">
        <f t="shared" si="11"/>
        <v>0</v>
      </c>
      <c r="Q54" s="90">
        <f t="shared" si="11"/>
        <v>0</v>
      </c>
      <c r="R54" s="85">
        <f>SUM(F54:Q54)</f>
        <v>0</v>
      </c>
      <c r="T54" s="86">
        <f>D54+R54</f>
        <v>0</v>
      </c>
      <c r="V54" s="109">
        <f>A51</f>
        <v>12</v>
      </c>
    </row>
    <row r="55" spans="1:22" ht="27.6" thickTop="1" thickBot="1" x14ac:dyDescent="0.25">
      <c r="A55" s="118">
        <v>13</v>
      </c>
      <c r="B55" s="142" t="s">
        <v>52</v>
      </c>
      <c r="C55" s="72" t="s">
        <v>11</v>
      </c>
      <c r="D55" s="81"/>
      <c r="E55" s="28" t="s">
        <v>51</v>
      </c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74"/>
    </row>
    <row r="56" spans="1:22" ht="26.4" x14ac:dyDescent="0.2">
      <c r="A56" s="118"/>
      <c r="B56" s="143"/>
      <c r="C56" s="2" t="s">
        <v>13</v>
      </c>
      <c r="D56" s="73">
        <v>150</v>
      </c>
      <c r="E56" s="27" t="s">
        <v>43</v>
      </c>
      <c r="F56" s="91">
        <v>36000</v>
      </c>
      <c r="G56" s="80">
        <v>39900</v>
      </c>
      <c r="H56" s="39">
        <v>37500</v>
      </c>
      <c r="I56" s="38">
        <v>33200</v>
      </c>
      <c r="J56" s="80">
        <v>18900</v>
      </c>
      <c r="K56" s="40">
        <v>17500</v>
      </c>
      <c r="L56" s="38">
        <v>20300</v>
      </c>
      <c r="M56" s="80">
        <v>29600</v>
      </c>
      <c r="N56" s="40">
        <v>34900</v>
      </c>
      <c r="O56" s="39">
        <v>25300</v>
      </c>
      <c r="P56" s="80">
        <v>17600</v>
      </c>
      <c r="Q56" s="40">
        <v>22500</v>
      </c>
      <c r="R56" s="37">
        <f>SUM(F56:Q56)</f>
        <v>333200</v>
      </c>
    </row>
    <row r="57" spans="1:22" ht="27" customHeight="1" thickBot="1" x14ac:dyDescent="0.25">
      <c r="A57" s="118"/>
      <c r="B57" s="144"/>
      <c r="C57" s="41" t="s">
        <v>41</v>
      </c>
      <c r="D57" s="42"/>
      <c r="E57" s="43" t="s">
        <v>44</v>
      </c>
      <c r="F57" s="44"/>
      <c r="G57" s="45"/>
      <c r="H57" s="46"/>
      <c r="I57" s="45"/>
      <c r="J57" s="46"/>
      <c r="K57" s="45"/>
      <c r="L57" s="46"/>
      <c r="M57" s="45"/>
      <c r="N57" s="46"/>
      <c r="O57" s="45"/>
      <c r="P57" s="45"/>
      <c r="Q57" s="46"/>
      <c r="R57" s="84">
        <f>SUM(F57:Q57)</f>
        <v>0</v>
      </c>
      <c r="T57" s="10" t="s">
        <v>15</v>
      </c>
    </row>
    <row r="58" spans="1:22" ht="40.799999999999997" thickTop="1" thickBot="1" x14ac:dyDescent="0.25">
      <c r="A58" s="118"/>
      <c r="B58" s="145"/>
      <c r="C58" s="3" t="s">
        <v>42</v>
      </c>
      <c r="D58" s="83">
        <f>(D55*D56*12)-D57</f>
        <v>0</v>
      </c>
      <c r="E58" s="82" t="s">
        <v>45</v>
      </c>
      <c r="F58" s="88">
        <f t="shared" ref="F58:Q58" si="12">(F55*F56)-F57</f>
        <v>0</v>
      </c>
      <c r="G58" s="89">
        <f t="shared" si="12"/>
        <v>0</v>
      </c>
      <c r="H58" s="89">
        <f t="shared" si="12"/>
        <v>0</v>
      </c>
      <c r="I58" s="89">
        <f t="shared" si="12"/>
        <v>0</v>
      </c>
      <c r="J58" s="89">
        <f t="shared" si="12"/>
        <v>0</v>
      </c>
      <c r="K58" s="89">
        <f t="shared" si="12"/>
        <v>0</v>
      </c>
      <c r="L58" s="89">
        <f t="shared" si="12"/>
        <v>0</v>
      </c>
      <c r="M58" s="89">
        <f t="shared" si="12"/>
        <v>0</v>
      </c>
      <c r="N58" s="89">
        <f t="shared" si="12"/>
        <v>0</v>
      </c>
      <c r="O58" s="89">
        <f t="shared" si="12"/>
        <v>0</v>
      </c>
      <c r="P58" s="89">
        <f>(P55*P56)-P57</f>
        <v>0</v>
      </c>
      <c r="Q58" s="90">
        <f t="shared" si="12"/>
        <v>0</v>
      </c>
      <c r="R58" s="85">
        <f>SUM(F58:Q58)</f>
        <v>0</v>
      </c>
      <c r="T58" s="86">
        <f>D58+R58</f>
        <v>0</v>
      </c>
      <c r="V58" s="109">
        <f>A55</f>
        <v>13</v>
      </c>
    </row>
    <row r="59" spans="1:22" ht="27.6" thickTop="1" thickBot="1" x14ac:dyDescent="0.25">
      <c r="A59" s="118">
        <v>14</v>
      </c>
      <c r="B59" s="135" t="s">
        <v>25</v>
      </c>
      <c r="C59" s="72" t="s">
        <v>11</v>
      </c>
      <c r="D59" s="81"/>
      <c r="E59" s="28" t="s">
        <v>51</v>
      </c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74"/>
    </row>
    <row r="60" spans="1:22" ht="26.4" x14ac:dyDescent="0.2">
      <c r="A60" s="118"/>
      <c r="B60" s="136"/>
      <c r="C60" s="2" t="s">
        <v>13</v>
      </c>
      <c r="D60" s="73">
        <v>339</v>
      </c>
      <c r="E60" s="27" t="s">
        <v>43</v>
      </c>
      <c r="F60" s="91">
        <v>68100</v>
      </c>
      <c r="G60" s="80">
        <v>71000</v>
      </c>
      <c r="H60" s="80">
        <v>66900</v>
      </c>
      <c r="I60" s="80">
        <v>68000</v>
      </c>
      <c r="J60" s="38">
        <v>53000</v>
      </c>
      <c r="K60" s="80">
        <v>40200</v>
      </c>
      <c r="L60" s="40">
        <v>57000</v>
      </c>
      <c r="M60" s="39">
        <v>80000</v>
      </c>
      <c r="N60" s="38">
        <v>90000</v>
      </c>
      <c r="O60" s="80">
        <v>70000</v>
      </c>
      <c r="P60" s="40">
        <v>41200</v>
      </c>
      <c r="Q60" s="40">
        <v>59000</v>
      </c>
      <c r="R60" s="37">
        <f>SUM(F60:Q60)</f>
        <v>764400</v>
      </c>
    </row>
    <row r="61" spans="1:22" ht="27" customHeight="1" thickBot="1" x14ac:dyDescent="0.25">
      <c r="A61" s="118"/>
      <c r="B61" s="137"/>
      <c r="C61" s="41" t="s">
        <v>41</v>
      </c>
      <c r="D61" s="42"/>
      <c r="E61" s="43" t="s">
        <v>44</v>
      </c>
      <c r="F61" s="44"/>
      <c r="G61" s="45"/>
      <c r="H61" s="46"/>
      <c r="I61" s="45"/>
      <c r="J61" s="46"/>
      <c r="K61" s="45"/>
      <c r="L61" s="46"/>
      <c r="M61" s="45"/>
      <c r="N61" s="46"/>
      <c r="O61" s="45"/>
      <c r="P61" s="45"/>
      <c r="Q61" s="46"/>
      <c r="R61" s="84">
        <f>SUM(F61:Q61)</f>
        <v>0</v>
      </c>
      <c r="T61" s="10" t="s">
        <v>15</v>
      </c>
    </row>
    <row r="62" spans="1:22" ht="40.799999999999997" thickTop="1" thickBot="1" x14ac:dyDescent="0.25">
      <c r="A62" s="118"/>
      <c r="B62" s="138"/>
      <c r="C62" s="3" t="s">
        <v>42</v>
      </c>
      <c r="D62" s="83">
        <f>(D59*D60*12)-D61</f>
        <v>0</v>
      </c>
      <c r="E62" s="82" t="s">
        <v>45</v>
      </c>
      <c r="F62" s="88">
        <f>(F59*F60)-F61</f>
        <v>0</v>
      </c>
      <c r="G62" s="89">
        <f t="shared" ref="G62:Q62" si="13">(G59*G60)-G61</f>
        <v>0</v>
      </c>
      <c r="H62" s="89">
        <f t="shared" si="13"/>
        <v>0</v>
      </c>
      <c r="I62" s="89">
        <f t="shared" si="13"/>
        <v>0</v>
      </c>
      <c r="J62" s="89">
        <f t="shared" si="13"/>
        <v>0</v>
      </c>
      <c r="K62" s="89">
        <f t="shared" si="13"/>
        <v>0</v>
      </c>
      <c r="L62" s="89">
        <f t="shared" si="13"/>
        <v>0</v>
      </c>
      <c r="M62" s="89">
        <f t="shared" si="13"/>
        <v>0</v>
      </c>
      <c r="N62" s="89">
        <f t="shared" si="13"/>
        <v>0</v>
      </c>
      <c r="O62" s="89">
        <f t="shared" si="13"/>
        <v>0</v>
      </c>
      <c r="P62" s="89">
        <f t="shared" si="13"/>
        <v>0</v>
      </c>
      <c r="Q62" s="90">
        <f t="shared" si="13"/>
        <v>0</v>
      </c>
      <c r="R62" s="85">
        <f>SUM(F62:Q62)</f>
        <v>0</v>
      </c>
      <c r="T62" s="86">
        <f>D62+R62</f>
        <v>0</v>
      </c>
      <c r="V62" s="109">
        <f>A59</f>
        <v>14</v>
      </c>
    </row>
    <row r="63" spans="1:22" ht="27.6" thickTop="1" thickBot="1" x14ac:dyDescent="0.25">
      <c r="A63" s="118">
        <v>15</v>
      </c>
      <c r="B63" s="119" t="s">
        <v>24</v>
      </c>
      <c r="C63" s="72" t="s">
        <v>11</v>
      </c>
      <c r="D63" s="81"/>
      <c r="E63" s="28" t="s">
        <v>51</v>
      </c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74"/>
    </row>
    <row r="64" spans="1:22" ht="26.4" x14ac:dyDescent="0.2">
      <c r="A64" s="118"/>
      <c r="B64" s="120"/>
      <c r="C64" s="2" t="s">
        <v>13</v>
      </c>
      <c r="D64" s="73">
        <v>36</v>
      </c>
      <c r="E64" s="27" t="s">
        <v>43</v>
      </c>
      <c r="F64" s="91">
        <v>12400</v>
      </c>
      <c r="G64" s="80">
        <v>12500</v>
      </c>
      <c r="H64" s="39">
        <v>10900</v>
      </c>
      <c r="I64" s="80">
        <v>11000</v>
      </c>
      <c r="J64" s="40">
        <v>9700</v>
      </c>
      <c r="K64" s="39">
        <v>8600</v>
      </c>
      <c r="L64" s="38">
        <v>9700</v>
      </c>
      <c r="M64" s="80">
        <v>12700</v>
      </c>
      <c r="N64" s="40">
        <v>13700</v>
      </c>
      <c r="O64" s="39">
        <v>12100</v>
      </c>
      <c r="P64" s="80">
        <v>10200</v>
      </c>
      <c r="Q64" s="40">
        <v>9900</v>
      </c>
      <c r="R64" s="37">
        <f>SUM(F64:Q64)</f>
        <v>133400</v>
      </c>
    </row>
    <row r="65" spans="1:22" ht="27" customHeight="1" thickBot="1" x14ac:dyDescent="0.25">
      <c r="A65" s="118"/>
      <c r="B65" s="121"/>
      <c r="C65" s="41" t="s">
        <v>41</v>
      </c>
      <c r="D65" s="42"/>
      <c r="E65" s="43" t="s">
        <v>44</v>
      </c>
      <c r="F65" s="44"/>
      <c r="G65" s="45"/>
      <c r="H65" s="46"/>
      <c r="I65" s="45"/>
      <c r="J65" s="46"/>
      <c r="K65" s="45"/>
      <c r="L65" s="46"/>
      <c r="M65" s="45"/>
      <c r="N65" s="46"/>
      <c r="O65" s="45"/>
      <c r="P65" s="45"/>
      <c r="Q65" s="46"/>
      <c r="R65" s="84">
        <f>SUM(F65:Q65)</f>
        <v>0</v>
      </c>
      <c r="T65" s="10" t="s">
        <v>15</v>
      </c>
    </row>
    <row r="66" spans="1:22" ht="40.799999999999997" thickTop="1" thickBot="1" x14ac:dyDescent="0.25">
      <c r="A66" s="118"/>
      <c r="B66" s="122"/>
      <c r="C66" s="3" t="s">
        <v>42</v>
      </c>
      <c r="D66" s="83">
        <f>(D63*D64*12)-D65</f>
        <v>0</v>
      </c>
      <c r="E66" s="82" t="s">
        <v>45</v>
      </c>
      <c r="F66" s="88">
        <f>(F63*F64)-F65</f>
        <v>0</v>
      </c>
      <c r="G66" s="89">
        <f t="shared" ref="G66:Q66" si="14">(G63*G64)-G65</f>
        <v>0</v>
      </c>
      <c r="H66" s="89">
        <f t="shared" si="14"/>
        <v>0</v>
      </c>
      <c r="I66" s="89">
        <f t="shared" si="14"/>
        <v>0</v>
      </c>
      <c r="J66" s="89">
        <f t="shared" si="14"/>
        <v>0</v>
      </c>
      <c r="K66" s="89">
        <f t="shared" si="14"/>
        <v>0</v>
      </c>
      <c r="L66" s="89">
        <f t="shared" si="14"/>
        <v>0</v>
      </c>
      <c r="M66" s="89">
        <f t="shared" si="14"/>
        <v>0</v>
      </c>
      <c r="N66" s="89">
        <f t="shared" si="14"/>
        <v>0</v>
      </c>
      <c r="O66" s="89">
        <f t="shared" si="14"/>
        <v>0</v>
      </c>
      <c r="P66" s="89">
        <f t="shared" si="14"/>
        <v>0</v>
      </c>
      <c r="Q66" s="90">
        <f t="shared" si="14"/>
        <v>0</v>
      </c>
      <c r="R66" s="85">
        <f>SUM(F66:Q66)</f>
        <v>0</v>
      </c>
      <c r="T66" s="86">
        <f>D66+R66</f>
        <v>0</v>
      </c>
      <c r="V66" s="109">
        <f>A63</f>
        <v>15</v>
      </c>
    </row>
    <row r="67" spans="1:22" ht="27.6" thickTop="1" thickBot="1" x14ac:dyDescent="0.25">
      <c r="A67" s="118">
        <v>16</v>
      </c>
      <c r="B67" s="139" t="s">
        <v>21</v>
      </c>
      <c r="C67" s="72" t="s">
        <v>11</v>
      </c>
      <c r="D67" s="81"/>
      <c r="E67" s="28" t="s">
        <v>51</v>
      </c>
      <c r="F67" s="66"/>
      <c r="G67" s="67"/>
      <c r="H67" s="59"/>
      <c r="I67" s="59"/>
      <c r="J67" s="59"/>
      <c r="K67" s="59"/>
      <c r="L67" s="60"/>
      <c r="M67" s="81"/>
      <c r="N67" s="81"/>
      <c r="O67" s="81"/>
      <c r="P67" s="94"/>
      <c r="Q67" s="60"/>
      <c r="R67" s="22"/>
    </row>
    <row r="68" spans="1:22" ht="26.4" x14ac:dyDescent="0.2">
      <c r="A68" s="118"/>
      <c r="B68" s="140"/>
      <c r="C68" s="2" t="s">
        <v>13</v>
      </c>
      <c r="D68" s="73">
        <v>123</v>
      </c>
      <c r="E68" s="27" t="s">
        <v>53</v>
      </c>
      <c r="F68" s="53"/>
      <c r="G68" s="54"/>
      <c r="H68" s="55"/>
      <c r="I68" s="58"/>
      <c r="J68" s="55"/>
      <c r="K68" s="55"/>
      <c r="L68" s="55"/>
      <c r="M68" s="80">
        <v>7900</v>
      </c>
      <c r="N68" s="38">
        <v>8200</v>
      </c>
      <c r="O68" s="80">
        <v>7100</v>
      </c>
      <c r="P68" s="55"/>
      <c r="Q68" s="56"/>
      <c r="R68" s="37">
        <f>SUM(M68:O68)</f>
        <v>23200</v>
      </c>
    </row>
    <row r="69" spans="1:22" ht="27" customHeight="1" thickBot="1" x14ac:dyDescent="0.25">
      <c r="A69" s="118"/>
      <c r="B69" s="140"/>
      <c r="C69" s="41" t="s">
        <v>41</v>
      </c>
      <c r="D69" s="42"/>
      <c r="E69" s="43" t="s">
        <v>44</v>
      </c>
      <c r="F69" s="68"/>
      <c r="G69" s="69"/>
      <c r="H69" s="61"/>
      <c r="I69" s="62"/>
      <c r="J69" s="63"/>
      <c r="K69" s="64"/>
      <c r="L69" s="65"/>
      <c r="M69" s="47"/>
      <c r="N69" s="49"/>
      <c r="O69" s="50"/>
      <c r="P69" s="61"/>
      <c r="Q69" s="62"/>
      <c r="R69" s="84">
        <f>SUM(M69:O69)</f>
        <v>0</v>
      </c>
    </row>
    <row r="70" spans="1:22" ht="40.799999999999997" thickTop="1" thickBot="1" x14ac:dyDescent="0.25">
      <c r="A70" s="118"/>
      <c r="B70" s="140"/>
      <c r="C70" s="3" t="s">
        <v>42</v>
      </c>
      <c r="D70" s="83">
        <f>(D67*D68*12)-D69</f>
        <v>0</v>
      </c>
      <c r="E70" s="82" t="s">
        <v>45</v>
      </c>
      <c r="F70" s="99"/>
      <c r="G70" s="100"/>
      <c r="H70" s="95"/>
      <c r="I70" s="95"/>
      <c r="J70" s="96"/>
      <c r="K70" s="95"/>
      <c r="L70" s="95"/>
      <c r="M70" s="89">
        <f>(M67*M68)-M69</f>
        <v>0</v>
      </c>
      <c r="N70" s="89">
        <f>(N67*N68)-N69</f>
        <v>0</v>
      </c>
      <c r="O70" s="89">
        <f>(O67*O68)-O69</f>
        <v>0</v>
      </c>
      <c r="P70" s="95"/>
      <c r="Q70" s="97"/>
      <c r="R70" s="85">
        <f>SUM(M70:O70)</f>
        <v>0</v>
      </c>
      <c r="T70" s="31"/>
    </row>
    <row r="71" spans="1:22" ht="28.5" customHeight="1" thickTop="1" thickBot="1" x14ac:dyDescent="0.25">
      <c r="A71" s="118"/>
      <c r="B71" s="140"/>
      <c r="C71" s="114"/>
      <c r="D71" s="115"/>
      <c r="E71" s="72" t="s">
        <v>51</v>
      </c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74"/>
      <c r="T71" s="31"/>
      <c r="V71" s="1"/>
    </row>
    <row r="72" spans="1:22" ht="28.5" customHeight="1" x14ac:dyDescent="0.2">
      <c r="A72" s="118"/>
      <c r="B72" s="140"/>
      <c r="C72" s="114"/>
      <c r="D72" s="115"/>
      <c r="E72" s="32" t="s">
        <v>54</v>
      </c>
      <c r="F72" s="91">
        <v>27100</v>
      </c>
      <c r="G72" s="80">
        <v>29000</v>
      </c>
      <c r="H72" s="80">
        <v>24800</v>
      </c>
      <c r="I72" s="80">
        <v>27700</v>
      </c>
      <c r="J72" s="80">
        <v>19100</v>
      </c>
      <c r="K72" s="80">
        <v>19700</v>
      </c>
      <c r="L72" s="80">
        <v>27300</v>
      </c>
      <c r="M72" s="80">
        <v>25100</v>
      </c>
      <c r="N72" s="80">
        <v>26000</v>
      </c>
      <c r="O72" s="80">
        <v>22500</v>
      </c>
      <c r="P72" s="80">
        <v>20900</v>
      </c>
      <c r="Q72" s="92">
        <v>20400</v>
      </c>
      <c r="R72" s="37">
        <f>SUM(F72:Q72)</f>
        <v>289600</v>
      </c>
      <c r="T72" s="31"/>
      <c r="V72" s="1"/>
    </row>
    <row r="73" spans="1:22" ht="28.5" customHeight="1" thickBot="1" x14ac:dyDescent="0.25">
      <c r="A73" s="118"/>
      <c r="B73" s="140"/>
      <c r="C73" s="114"/>
      <c r="D73" s="115"/>
      <c r="E73" s="51" t="s">
        <v>44</v>
      </c>
      <c r="F73" s="48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52"/>
      <c r="R73" s="84">
        <f>SUM(F73:Q73)</f>
        <v>0</v>
      </c>
      <c r="T73" s="31"/>
      <c r="V73" s="1"/>
    </row>
    <row r="74" spans="1:22" ht="28.5" customHeight="1" thickTop="1" thickBot="1" x14ac:dyDescent="0.25">
      <c r="A74" s="118"/>
      <c r="B74" s="140"/>
      <c r="C74" s="114"/>
      <c r="D74" s="115"/>
      <c r="E74" s="33" t="s">
        <v>45</v>
      </c>
      <c r="F74" s="88">
        <f>(F71*F72)-F73</f>
        <v>0</v>
      </c>
      <c r="G74" s="89">
        <f t="shared" ref="G74:Q74" si="15">(G71*G72)-G73</f>
        <v>0</v>
      </c>
      <c r="H74" s="89">
        <f t="shared" si="15"/>
        <v>0</v>
      </c>
      <c r="I74" s="89">
        <f t="shared" si="15"/>
        <v>0</v>
      </c>
      <c r="J74" s="89">
        <f t="shared" si="15"/>
        <v>0</v>
      </c>
      <c r="K74" s="89">
        <f t="shared" si="15"/>
        <v>0</v>
      </c>
      <c r="L74" s="89">
        <f t="shared" si="15"/>
        <v>0</v>
      </c>
      <c r="M74" s="89">
        <f t="shared" si="15"/>
        <v>0</v>
      </c>
      <c r="N74" s="89">
        <f t="shared" si="15"/>
        <v>0</v>
      </c>
      <c r="O74" s="89">
        <f t="shared" si="15"/>
        <v>0</v>
      </c>
      <c r="P74" s="89">
        <f t="shared" si="15"/>
        <v>0</v>
      </c>
      <c r="Q74" s="90">
        <f t="shared" si="15"/>
        <v>0</v>
      </c>
      <c r="R74" s="85">
        <f>SUM(F74:Q74)</f>
        <v>0</v>
      </c>
      <c r="T74" s="31"/>
      <c r="V74" s="1"/>
    </row>
    <row r="75" spans="1:22" ht="28.5" customHeight="1" thickTop="1" thickBot="1" x14ac:dyDescent="0.25">
      <c r="A75" s="118"/>
      <c r="B75" s="140"/>
      <c r="C75" s="114"/>
      <c r="D75" s="115"/>
      <c r="E75" s="72" t="s">
        <v>51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74"/>
      <c r="T75" s="31"/>
      <c r="V75" s="1"/>
    </row>
    <row r="76" spans="1:22" ht="28.5" customHeight="1" x14ac:dyDescent="0.2">
      <c r="A76" s="118"/>
      <c r="B76" s="140"/>
      <c r="C76" s="114"/>
      <c r="D76" s="115"/>
      <c r="E76" s="32" t="s">
        <v>55</v>
      </c>
      <c r="F76" s="98">
        <v>16400</v>
      </c>
      <c r="G76" s="80">
        <v>17400</v>
      </c>
      <c r="H76" s="80">
        <v>14900</v>
      </c>
      <c r="I76" s="80">
        <v>16700</v>
      </c>
      <c r="J76" s="80">
        <v>15500</v>
      </c>
      <c r="K76" s="80">
        <v>16600</v>
      </c>
      <c r="L76" s="80">
        <v>17400</v>
      </c>
      <c r="M76" s="80">
        <v>22100</v>
      </c>
      <c r="N76" s="80">
        <v>21500</v>
      </c>
      <c r="O76" s="80">
        <v>20100</v>
      </c>
      <c r="P76" s="80">
        <v>15100</v>
      </c>
      <c r="Q76" s="92">
        <v>15300</v>
      </c>
      <c r="R76" s="37">
        <f>SUM(F76:Q76)</f>
        <v>209000</v>
      </c>
      <c r="T76" s="31"/>
      <c r="V76" s="1"/>
    </row>
    <row r="77" spans="1:22" ht="28.5" customHeight="1" thickBot="1" x14ac:dyDescent="0.25">
      <c r="A77" s="118"/>
      <c r="B77" s="140"/>
      <c r="C77" s="114"/>
      <c r="D77" s="115"/>
      <c r="E77" s="51" t="s">
        <v>44</v>
      </c>
      <c r="F77" s="57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52"/>
      <c r="R77" s="84">
        <f>SUM(F77:Q77)</f>
        <v>0</v>
      </c>
      <c r="T77" s="31"/>
      <c r="V77" s="1"/>
    </row>
    <row r="78" spans="1:22" ht="28.2" customHeight="1" thickTop="1" thickBot="1" x14ac:dyDescent="0.25">
      <c r="A78" s="118"/>
      <c r="B78" s="140"/>
      <c r="C78" s="114"/>
      <c r="D78" s="115"/>
      <c r="E78" s="33" t="s">
        <v>45</v>
      </c>
      <c r="F78" s="5">
        <f>(F75*F76)-F77</f>
        <v>0</v>
      </c>
      <c r="G78" s="6">
        <f t="shared" ref="G78:Q78" si="16">(G75*G76)-G77</f>
        <v>0</v>
      </c>
      <c r="H78" s="6">
        <f t="shared" si="16"/>
        <v>0</v>
      </c>
      <c r="I78" s="89">
        <f t="shared" si="16"/>
        <v>0</v>
      </c>
      <c r="J78" s="89">
        <f t="shared" si="16"/>
        <v>0</v>
      </c>
      <c r="K78" s="89">
        <f t="shared" si="16"/>
        <v>0</v>
      </c>
      <c r="L78" s="89">
        <f t="shared" si="16"/>
        <v>0</v>
      </c>
      <c r="M78" s="89">
        <f t="shared" si="16"/>
        <v>0</v>
      </c>
      <c r="N78" s="89">
        <f t="shared" si="16"/>
        <v>0</v>
      </c>
      <c r="O78" s="89">
        <f t="shared" si="16"/>
        <v>0</v>
      </c>
      <c r="P78" s="89">
        <f t="shared" si="16"/>
        <v>0</v>
      </c>
      <c r="Q78" s="102">
        <f t="shared" si="16"/>
        <v>0</v>
      </c>
      <c r="R78" s="85">
        <f>SUM(F78:Q78)</f>
        <v>0</v>
      </c>
      <c r="T78" s="10" t="s">
        <v>15</v>
      </c>
      <c r="V78" s="1"/>
    </row>
    <row r="79" spans="1:22" ht="28.2" customHeight="1" thickTop="1" thickBot="1" x14ac:dyDescent="0.25">
      <c r="A79" s="118"/>
      <c r="B79" s="141"/>
      <c r="C79" s="116"/>
      <c r="D79" s="117"/>
      <c r="E79" s="34" t="s">
        <v>38</v>
      </c>
      <c r="F79" s="104">
        <f>F68+F72+F76</f>
        <v>43500</v>
      </c>
      <c r="G79" s="105">
        <f t="shared" ref="G79:Q79" si="17">G68+G72+G76</f>
        <v>46400</v>
      </c>
      <c r="H79" s="106">
        <f t="shared" si="17"/>
        <v>39700</v>
      </c>
      <c r="I79" s="107">
        <f t="shared" si="17"/>
        <v>44400</v>
      </c>
      <c r="J79" s="107">
        <f t="shared" si="17"/>
        <v>34600</v>
      </c>
      <c r="K79" s="107">
        <f t="shared" si="17"/>
        <v>36300</v>
      </c>
      <c r="L79" s="107">
        <f t="shared" si="17"/>
        <v>44700</v>
      </c>
      <c r="M79" s="107">
        <f t="shared" si="17"/>
        <v>55100</v>
      </c>
      <c r="N79" s="107">
        <f t="shared" si="17"/>
        <v>55700</v>
      </c>
      <c r="O79" s="107">
        <f t="shared" si="17"/>
        <v>49700</v>
      </c>
      <c r="P79" s="107">
        <f t="shared" si="17"/>
        <v>36000</v>
      </c>
      <c r="Q79" s="108">
        <f t="shared" si="17"/>
        <v>35700</v>
      </c>
      <c r="R79" s="35">
        <f>SUM(F79:Q79)</f>
        <v>521800</v>
      </c>
      <c r="T79" s="86">
        <f>D70+R70+R74+R78</f>
        <v>0</v>
      </c>
      <c r="V79" s="109">
        <f>A67</f>
        <v>16</v>
      </c>
    </row>
    <row r="80" spans="1:22" s="11" customFormat="1" ht="9.9" customHeight="1" thickTop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R80" s="13"/>
      <c r="S80" s="13"/>
      <c r="T80" s="13"/>
      <c r="U80" s="13"/>
    </row>
    <row r="81" spans="1:22" s="11" customFormat="1" ht="28.5" customHeight="1" thickBot="1" x14ac:dyDescent="0.25">
      <c r="A81" s="12"/>
      <c r="B81" s="71" t="s">
        <v>59</v>
      </c>
      <c r="C81" s="12"/>
      <c r="D81" s="12"/>
      <c r="E81" s="12"/>
      <c r="F81" s="12"/>
      <c r="G81" s="12"/>
      <c r="H81" s="12"/>
      <c r="I81" s="12"/>
      <c r="J81" s="12"/>
      <c r="R81" s="13"/>
      <c r="S81" s="13"/>
      <c r="T81" s="13"/>
      <c r="U81" s="13"/>
    </row>
    <row r="82" spans="1:22" s="16" customFormat="1" ht="28.5" customHeight="1" thickTop="1" thickBot="1" x14ac:dyDescent="0.25">
      <c r="A82" s="14"/>
      <c r="B82" s="15" t="s">
        <v>30</v>
      </c>
      <c r="C82" s="127">
        <f>T10+T14+T18+T22+T26+T30+T34+T42+T46+T50+T54+T58+T62+T66+T79+T38</f>
        <v>0</v>
      </c>
      <c r="D82" s="128"/>
      <c r="E82" s="14" t="s">
        <v>31</v>
      </c>
      <c r="F82" s="129">
        <f>ROUNDDOWN(C82,0)</f>
        <v>0</v>
      </c>
      <c r="G82" s="130"/>
      <c r="H82" s="131"/>
      <c r="I82" s="16" t="s">
        <v>32</v>
      </c>
      <c r="J82" s="17" t="s">
        <v>33</v>
      </c>
      <c r="K82" s="132"/>
      <c r="L82" s="133"/>
      <c r="M82" s="134"/>
      <c r="N82" s="18"/>
      <c r="O82" s="17" t="s">
        <v>34</v>
      </c>
      <c r="P82" s="123"/>
      <c r="Q82" s="124"/>
      <c r="R82" s="125"/>
      <c r="S82" s="25"/>
      <c r="T82" s="25"/>
      <c r="U82" s="25"/>
      <c r="V82" s="11"/>
    </row>
    <row r="83" spans="1:22" s="7" customFormat="1" ht="22.5" customHeight="1" thickTop="1" x14ac:dyDescent="0.2">
      <c r="C83" s="126" t="s">
        <v>35</v>
      </c>
      <c r="D83" s="126"/>
      <c r="E83" s="19"/>
      <c r="F83" s="126" t="s">
        <v>62</v>
      </c>
      <c r="G83" s="126"/>
      <c r="H83" s="126"/>
      <c r="I83" s="19"/>
      <c r="J83" s="19"/>
      <c r="K83" s="126" t="s">
        <v>63</v>
      </c>
      <c r="L83" s="126"/>
      <c r="M83" s="126"/>
      <c r="O83" s="19"/>
      <c r="P83" s="126" t="s">
        <v>64</v>
      </c>
      <c r="Q83" s="126"/>
      <c r="R83" s="126"/>
      <c r="S83" s="26"/>
      <c r="T83" s="20"/>
      <c r="U83" s="26"/>
      <c r="V83" s="11"/>
    </row>
    <row r="84" spans="1:22" s="7" customFormat="1" ht="13.2" customHeight="1" x14ac:dyDescent="0.2">
      <c r="B84" s="160" t="s">
        <v>70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O84" s="19"/>
      <c r="P84" s="19"/>
      <c r="Q84" s="19"/>
      <c r="R84" s="19"/>
      <c r="S84" s="26"/>
      <c r="T84" s="20"/>
      <c r="U84" s="26"/>
      <c r="V84" s="11"/>
    </row>
    <row r="85" spans="1:22" x14ac:dyDescent="0.2">
      <c r="B85" s="112" t="s">
        <v>65</v>
      </c>
      <c r="V85" s="11"/>
    </row>
    <row r="86" spans="1:22" x14ac:dyDescent="0.2">
      <c r="B86" s="112" t="s">
        <v>66</v>
      </c>
      <c r="V86" s="11"/>
    </row>
    <row r="87" spans="1:22" x14ac:dyDescent="0.2">
      <c r="B87" s="112" t="s">
        <v>48</v>
      </c>
      <c r="V87" s="10"/>
    </row>
    <row r="88" spans="1:22" x14ac:dyDescent="0.2">
      <c r="B88" s="112" t="s">
        <v>49</v>
      </c>
      <c r="V88" s="10"/>
    </row>
    <row r="89" spans="1:22" x14ac:dyDescent="0.2">
      <c r="B89" s="112" t="s">
        <v>67</v>
      </c>
      <c r="V89" s="10"/>
    </row>
    <row r="90" spans="1:22" x14ac:dyDescent="0.2">
      <c r="B90" s="113" t="s">
        <v>68</v>
      </c>
    </row>
    <row r="91" spans="1:22" x14ac:dyDescent="0.2">
      <c r="B91" s="112" t="s">
        <v>50</v>
      </c>
    </row>
  </sheetData>
  <sheetProtection selectLockedCells="1"/>
  <mergeCells count="46">
    <mergeCell ref="A35:A38"/>
    <mergeCell ref="B35:B38"/>
    <mergeCell ref="B1:U1"/>
    <mergeCell ref="C2:E2"/>
    <mergeCell ref="B5:B6"/>
    <mergeCell ref="C5:D6"/>
    <mergeCell ref="E5:R5"/>
    <mergeCell ref="A23:A26"/>
    <mergeCell ref="B23:B26"/>
    <mergeCell ref="A27:A30"/>
    <mergeCell ref="B27:B30"/>
    <mergeCell ref="A7:A10"/>
    <mergeCell ref="B7:B10"/>
    <mergeCell ref="A11:A14"/>
    <mergeCell ref="B11:B14"/>
    <mergeCell ref="A15:A18"/>
    <mergeCell ref="B15:B18"/>
    <mergeCell ref="A19:A22"/>
    <mergeCell ref="B19:B22"/>
    <mergeCell ref="A31:A34"/>
    <mergeCell ref="B31:B34"/>
    <mergeCell ref="A43:A46"/>
    <mergeCell ref="B43:B46"/>
    <mergeCell ref="A67:A79"/>
    <mergeCell ref="B67:B79"/>
    <mergeCell ref="A39:A42"/>
    <mergeCell ref="B39:B42"/>
    <mergeCell ref="A47:A50"/>
    <mergeCell ref="B47:B50"/>
    <mergeCell ref="A51:A54"/>
    <mergeCell ref="B51:B54"/>
    <mergeCell ref="A55:A58"/>
    <mergeCell ref="B55:B58"/>
    <mergeCell ref="A59:A62"/>
    <mergeCell ref="B59:B62"/>
    <mergeCell ref="C71:D79"/>
    <mergeCell ref="A63:A66"/>
    <mergeCell ref="B63:B66"/>
    <mergeCell ref="P82:R82"/>
    <mergeCell ref="C83:D83"/>
    <mergeCell ref="F83:H83"/>
    <mergeCell ref="K83:M83"/>
    <mergeCell ref="P83:R83"/>
    <mergeCell ref="C82:D82"/>
    <mergeCell ref="F82:H82"/>
    <mergeCell ref="K82:M82"/>
  </mergeCells>
  <phoneticPr fontId="3"/>
  <dataValidations count="1">
    <dataValidation type="custom" allowBlank="1" showInputMessage="1" showErrorMessage="1" sqref="I7:Q7 D7 D11 I11:Q11 D15 I15:Q15 D19 I19:Q19 D23 I23:Q23 D27 I39:Q39 D43 I43:Q43 D67 M67:O67 I71:Q71 I75:Q75 D31 I31:Q31 D51 I51:Q51 D63 I63:Q63 D55 I55:Q55 D59 I59:Q59 D47 I47:Q47 D39 I27:Q27 I35:Q35 D35" xr:uid="{00000000-0002-0000-0000-000000000000}">
      <formula1>ROUND(D7,2)=D7</formula1>
    </dataValidation>
  </dataValidations>
  <printOptions horizontalCentered="1"/>
  <pageMargins left="0.19685039370078741" right="0.19685039370078741" top="0.74803149606299213" bottom="0.27559055118110237" header="0.31496062992125984" footer="0.31496062992125984"/>
  <pageSetup paperSize="8" scale="46" orientation="portrait" r:id="rId1"/>
  <rowBreaks count="1" manualBreakCount="1">
    <brk id="66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1"/>
  <sheetViews>
    <sheetView view="pageBreakPreview" zoomScale="80" zoomScaleNormal="80" zoomScaleSheetLayoutView="80" workbookViewId="0">
      <pane xSplit="5" ySplit="6" topLeftCell="F7" activePane="bottomRight" state="frozen"/>
      <selection activeCell="T40" sqref="T40:X52"/>
      <selection pane="topRight" activeCell="T40" sqref="T40:X52"/>
      <selection pane="bottomLeft" activeCell="T40" sqref="T40:X52"/>
      <selection pane="bottomRight" activeCell="C2" sqref="C2:E2"/>
    </sheetView>
  </sheetViews>
  <sheetFormatPr defaultRowHeight="13.2" x14ac:dyDescent="0.2"/>
  <cols>
    <col min="1" max="1" width="4.6640625" bestFit="1" customWidth="1"/>
    <col min="2" max="2" width="13.33203125" customWidth="1"/>
    <col min="3" max="3" width="15.6640625" customWidth="1"/>
    <col min="4" max="4" width="13" bestFit="1" customWidth="1"/>
    <col min="5" max="5" width="15.77734375" bestFit="1" customWidth="1"/>
    <col min="6" max="17" width="11.88671875" customWidth="1"/>
    <col min="18" max="18" width="12.44140625" style="10" bestFit="1" customWidth="1"/>
    <col min="19" max="19" width="1.77734375" style="10" customWidth="1"/>
    <col min="20" max="20" width="13.109375" style="10" customWidth="1"/>
    <col min="21" max="21" width="1.77734375" style="10" customWidth="1"/>
    <col min="22" max="22" width="13.109375" customWidth="1"/>
    <col min="23" max="23" width="2" customWidth="1"/>
    <col min="24" max="24" width="13.109375" customWidth="1"/>
    <col min="25" max="25" width="4.77734375" customWidth="1"/>
  </cols>
  <sheetData>
    <row r="1" spans="1:25" ht="32.4" customHeight="1" thickBot="1" x14ac:dyDescent="0.25">
      <c r="B1" s="147" t="s">
        <v>56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5" ht="26.25" customHeight="1" thickBot="1" x14ac:dyDescent="0.25">
      <c r="B2" s="8" t="s">
        <v>0</v>
      </c>
      <c r="C2" s="148"/>
      <c r="D2" s="149"/>
      <c r="E2" s="150"/>
    </row>
    <row r="3" spans="1:25" ht="30" customHeight="1" x14ac:dyDescent="0.2">
      <c r="B3" s="111" t="s">
        <v>57</v>
      </c>
      <c r="C3" s="111"/>
      <c r="D3" s="111"/>
      <c r="E3" s="111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0"/>
    </row>
    <row r="4" spans="1:25" ht="26.25" customHeight="1" x14ac:dyDescent="0.2">
      <c r="B4" s="9" t="s">
        <v>1</v>
      </c>
    </row>
    <row r="5" spans="1:25" s="7" customFormat="1" ht="20.100000000000001" customHeight="1" x14ac:dyDescent="0.2">
      <c r="B5" s="151" t="s">
        <v>2</v>
      </c>
      <c r="C5" s="153" t="s">
        <v>12</v>
      </c>
      <c r="D5" s="154"/>
      <c r="E5" s="157" t="s">
        <v>3</v>
      </c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9"/>
      <c r="S5" s="20"/>
      <c r="T5" s="20"/>
      <c r="U5" s="20"/>
    </row>
    <row r="6" spans="1:25" s="7" customFormat="1" ht="20.100000000000001" customHeight="1" thickBot="1" x14ac:dyDescent="0.25">
      <c r="B6" s="152"/>
      <c r="C6" s="155"/>
      <c r="D6" s="156"/>
      <c r="E6" s="4" t="s">
        <v>14</v>
      </c>
      <c r="F6" s="75" t="str">
        <f>内訳書!F6</f>
        <v>R7年12月</v>
      </c>
      <c r="G6" s="76" t="str">
        <f>内訳書!G6</f>
        <v>R8年1月</v>
      </c>
      <c r="H6" s="77" t="s">
        <v>26</v>
      </c>
      <c r="I6" s="77" t="s">
        <v>27</v>
      </c>
      <c r="J6" s="77" t="s">
        <v>28</v>
      </c>
      <c r="K6" s="77" t="s">
        <v>4</v>
      </c>
      <c r="L6" s="77" t="s">
        <v>5</v>
      </c>
      <c r="M6" s="77" t="s">
        <v>6</v>
      </c>
      <c r="N6" s="77" t="s">
        <v>7</v>
      </c>
      <c r="O6" s="77" t="s">
        <v>8</v>
      </c>
      <c r="P6" s="77" t="s">
        <v>9</v>
      </c>
      <c r="Q6" s="78" t="s">
        <v>29</v>
      </c>
      <c r="R6" s="21" t="s">
        <v>10</v>
      </c>
      <c r="S6" s="20"/>
      <c r="T6" s="20"/>
      <c r="U6" s="20"/>
    </row>
    <row r="7" spans="1:25" ht="27" thickBot="1" x14ac:dyDescent="0.25">
      <c r="A7" s="118">
        <v>1</v>
      </c>
      <c r="B7" s="146" t="s">
        <v>39</v>
      </c>
      <c r="C7" s="72" t="s">
        <v>11</v>
      </c>
      <c r="D7" s="103"/>
      <c r="E7" s="28" t="s">
        <v>51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74"/>
    </row>
    <row r="8" spans="1:25" ht="26.4" x14ac:dyDescent="0.2">
      <c r="A8" s="118"/>
      <c r="B8" s="136"/>
      <c r="C8" s="2" t="s">
        <v>13</v>
      </c>
      <c r="D8" s="73">
        <f>内訳書!D8</f>
        <v>181</v>
      </c>
      <c r="E8" s="27" t="s">
        <v>43</v>
      </c>
      <c r="F8" s="79">
        <f>内訳書!F8</f>
        <v>33300</v>
      </c>
      <c r="G8" s="79">
        <f>内訳書!G8</f>
        <v>35400</v>
      </c>
      <c r="H8" s="79">
        <f>内訳書!H8</f>
        <v>34100</v>
      </c>
      <c r="I8" s="79">
        <f>内訳書!I8</f>
        <v>31200</v>
      </c>
      <c r="J8" s="79">
        <f>内訳書!J8</f>
        <v>18500</v>
      </c>
      <c r="K8" s="79">
        <f>内訳書!K8</f>
        <v>17300</v>
      </c>
      <c r="L8" s="79">
        <f>内訳書!L8</f>
        <v>22900</v>
      </c>
      <c r="M8" s="79">
        <f>内訳書!M8</f>
        <v>34500</v>
      </c>
      <c r="N8" s="79">
        <f>内訳書!N8</f>
        <v>39000</v>
      </c>
      <c r="O8" s="79">
        <f>内訳書!O8</f>
        <v>30400</v>
      </c>
      <c r="P8" s="79">
        <f>内訳書!P8</f>
        <v>17700</v>
      </c>
      <c r="Q8" s="79">
        <f>内訳書!Q8</f>
        <v>23500</v>
      </c>
      <c r="R8" s="37">
        <f>SUM(F8:Q8)</f>
        <v>337800</v>
      </c>
    </row>
    <row r="9" spans="1:25" ht="27" customHeight="1" thickBot="1" x14ac:dyDescent="0.25">
      <c r="A9" s="118"/>
      <c r="B9" s="137"/>
      <c r="C9" s="41" t="s">
        <v>41</v>
      </c>
      <c r="D9" s="42"/>
      <c r="E9" s="43" t="s">
        <v>44</v>
      </c>
      <c r="F9" s="44"/>
      <c r="G9" s="45"/>
      <c r="H9" s="46"/>
      <c r="I9" s="45"/>
      <c r="J9" s="46"/>
      <c r="K9" s="45"/>
      <c r="L9" s="46"/>
      <c r="M9" s="45"/>
      <c r="N9" s="46"/>
      <c r="O9" s="45"/>
      <c r="P9" s="45"/>
      <c r="Q9" s="46"/>
      <c r="R9" s="23">
        <f>SUM(F9:Q9)</f>
        <v>0</v>
      </c>
      <c r="S9" s="36"/>
      <c r="T9" s="110" t="s">
        <v>15</v>
      </c>
      <c r="V9" s="70" t="s">
        <v>46</v>
      </c>
      <c r="W9" s="10"/>
      <c r="X9" s="10" t="s">
        <v>47</v>
      </c>
    </row>
    <row r="10" spans="1:25" ht="40.799999999999997" thickTop="1" thickBot="1" x14ac:dyDescent="0.25">
      <c r="A10" s="118"/>
      <c r="B10" s="138"/>
      <c r="C10" s="3" t="s">
        <v>42</v>
      </c>
      <c r="D10" s="83">
        <f>(D7*D8*12)-D9</f>
        <v>0</v>
      </c>
      <c r="E10" s="82" t="s">
        <v>45</v>
      </c>
      <c r="F10" s="88">
        <f>(F7*F8)-F9</f>
        <v>0</v>
      </c>
      <c r="G10" s="89">
        <f t="shared" ref="G10:Q10" si="0">(G7*G8)-G9</f>
        <v>0</v>
      </c>
      <c r="H10" s="89">
        <f t="shared" si="0"/>
        <v>0</v>
      </c>
      <c r="I10" s="89">
        <f t="shared" si="0"/>
        <v>0</v>
      </c>
      <c r="J10" s="89">
        <f t="shared" si="0"/>
        <v>0</v>
      </c>
      <c r="K10" s="89">
        <f t="shared" si="0"/>
        <v>0</v>
      </c>
      <c r="L10" s="89">
        <f t="shared" si="0"/>
        <v>0</v>
      </c>
      <c r="M10" s="89">
        <f t="shared" si="0"/>
        <v>0</v>
      </c>
      <c r="N10" s="89">
        <f t="shared" si="0"/>
        <v>0</v>
      </c>
      <c r="O10" s="89">
        <f t="shared" si="0"/>
        <v>0</v>
      </c>
      <c r="P10" s="89">
        <f t="shared" si="0"/>
        <v>0</v>
      </c>
      <c r="Q10" s="90">
        <f t="shared" si="0"/>
        <v>0</v>
      </c>
      <c r="R10" s="85">
        <f>SUM(F10:Q10)</f>
        <v>0</v>
      </c>
      <c r="T10" s="86">
        <f>D10+R10</f>
        <v>0</v>
      </c>
      <c r="V10" s="87"/>
      <c r="W10" s="10"/>
      <c r="X10" s="86">
        <f>T10-V10</f>
        <v>0</v>
      </c>
      <c r="Y10" s="109">
        <f>A7</f>
        <v>1</v>
      </c>
    </row>
    <row r="11" spans="1:25" ht="27.6" thickTop="1" thickBot="1" x14ac:dyDescent="0.25">
      <c r="A11" s="118">
        <v>2</v>
      </c>
      <c r="B11" s="146" t="s">
        <v>17</v>
      </c>
      <c r="C11" s="72" t="s">
        <v>11</v>
      </c>
      <c r="D11" s="81"/>
      <c r="E11" s="28" t="s">
        <v>51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74"/>
    </row>
    <row r="12" spans="1:25" ht="26.4" x14ac:dyDescent="0.2">
      <c r="A12" s="118"/>
      <c r="B12" s="136"/>
      <c r="C12" s="2" t="s">
        <v>13</v>
      </c>
      <c r="D12" s="73">
        <f>内訳書!D12</f>
        <v>56</v>
      </c>
      <c r="E12" s="27" t="s">
        <v>43</v>
      </c>
      <c r="F12" s="79">
        <f>内訳書!F12</f>
        <v>9300</v>
      </c>
      <c r="G12" s="79">
        <f>内訳書!G12</f>
        <v>10100</v>
      </c>
      <c r="H12" s="79">
        <f>内訳書!H12</f>
        <v>9800</v>
      </c>
      <c r="I12" s="79">
        <f>内訳書!I12</f>
        <v>9500</v>
      </c>
      <c r="J12" s="79">
        <f>内訳書!J12</f>
        <v>5000</v>
      </c>
      <c r="K12" s="79">
        <f>内訳書!K12</f>
        <v>4600</v>
      </c>
      <c r="L12" s="79">
        <f>内訳書!L12</f>
        <v>6400</v>
      </c>
      <c r="M12" s="79">
        <f>内訳書!M12</f>
        <v>9100</v>
      </c>
      <c r="N12" s="79">
        <f>内訳書!N12</f>
        <v>10000</v>
      </c>
      <c r="O12" s="79">
        <f>内訳書!O12</f>
        <v>7900</v>
      </c>
      <c r="P12" s="79">
        <f>内訳書!P12</f>
        <v>5300</v>
      </c>
      <c r="Q12" s="79">
        <f>内訳書!Q12</f>
        <v>6400</v>
      </c>
      <c r="R12" s="37">
        <f>SUM(F12:Q12)</f>
        <v>93400</v>
      </c>
    </row>
    <row r="13" spans="1:25" ht="27" customHeight="1" thickBot="1" x14ac:dyDescent="0.25">
      <c r="A13" s="118"/>
      <c r="B13" s="137"/>
      <c r="C13" s="41" t="s">
        <v>41</v>
      </c>
      <c r="D13" s="42"/>
      <c r="E13" s="43" t="s">
        <v>44</v>
      </c>
      <c r="F13" s="44"/>
      <c r="G13" s="45"/>
      <c r="H13" s="46"/>
      <c r="I13" s="45"/>
      <c r="J13" s="46"/>
      <c r="K13" s="45"/>
      <c r="L13" s="46"/>
      <c r="M13" s="45"/>
      <c r="N13" s="46"/>
      <c r="O13" s="45"/>
      <c r="P13" s="45"/>
      <c r="Q13" s="46"/>
      <c r="R13" s="101">
        <f>SUM(F13:Q13)</f>
        <v>0</v>
      </c>
      <c r="S13" s="36"/>
      <c r="T13" s="110" t="s">
        <v>15</v>
      </c>
      <c r="V13" s="70" t="s">
        <v>46</v>
      </c>
      <c r="W13" s="10"/>
      <c r="X13" s="10" t="s">
        <v>47</v>
      </c>
    </row>
    <row r="14" spans="1:25" ht="40.799999999999997" thickTop="1" thickBot="1" x14ac:dyDescent="0.25">
      <c r="A14" s="118"/>
      <c r="B14" s="138"/>
      <c r="C14" s="3" t="s">
        <v>42</v>
      </c>
      <c r="D14" s="83">
        <f>(D11*D12*12)-D13</f>
        <v>0</v>
      </c>
      <c r="E14" s="82" t="s">
        <v>45</v>
      </c>
      <c r="F14" s="88">
        <f>(F11*F12)-F13</f>
        <v>0</v>
      </c>
      <c r="G14" s="89">
        <f t="shared" ref="G14:Q14" si="1">(G11*G12)-G13</f>
        <v>0</v>
      </c>
      <c r="H14" s="89">
        <f t="shared" si="1"/>
        <v>0</v>
      </c>
      <c r="I14" s="89">
        <f t="shared" si="1"/>
        <v>0</v>
      </c>
      <c r="J14" s="89">
        <f t="shared" si="1"/>
        <v>0</v>
      </c>
      <c r="K14" s="89">
        <f t="shared" si="1"/>
        <v>0</v>
      </c>
      <c r="L14" s="89">
        <f t="shared" si="1"/>
        <v>0</v>
      </c>
      <c r="M14" s="89">
        <f t="shared" si="1"/>
        <v>0</v>
      </c>
      <c r="N14" s="89">
        <f t="shared" si="1"/>
        <v>0</v>
      </c>
      <c r="O14" s="89">
        <f t="shared" si="1"/>
        <v>0</v>
      </c>
      <c r="P14" s="89">
        <f t="shared" si="1"/>
        <v>0</v>
      </c>
      <c r="Q14" s="90">
        <f t="shared" si="1"/>
        <v>0</v>
      </c>
      <c r="R14" s="85">
        <f>SUM(F14:Q14)</f>
        <v>0</v>
      </c>
      <c r="T14" s="86">
        <f>D14+R14</f>
        <v>0</v>
      </c>
      <c r="V14" s="87"/>
      <c r="W14" s="10"/>
      <c r="X14" s="24">
        <f>T14-V14</f>
        <v>0</v>
      </c>
      <c r="Y14" s="109">
        <f>A11</f>
        <v>2</v>
      </c>
    </row>
    <row r="15" spans="1:25" ht="27.6" thickTop="1" thickBot="1" x14ac:dyDescent="0.25">
      <c r="A15" s="118">
        <v>3</v>
      </c>
      <c r="B15" s="146" t="s">
        <v>18</v>
      </c>
      <c r="C15" s="72" t="s">
        <v>11</v>
      </c>
      <c r="D15" s="81"/>
      <c r="E15" s="28" t="s">
        <v>51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74"/>
    </row>
    <row r="16" spans="1:25" ht="26.4" x14ac:dyDescent="0.2">
      <c r="A16" s="118"/>
      <c r="B16" s="136"/>
      <c r="C16" s="2" t="s">
        <v>13</v>
      </c>
      <c r="D16" s="73">
        <f>内訳書!D16</f>
        <v>60</v>
      </c>
      <c r="E16" s="27" t="s">
        <v>43</v>
      </c>
      <c r="F16" s="91">
        <f>内訳書!F16</f>
        <v>9100</v>
      </c>
      <c r="G16" s="91">
        <f>内訳書!G16</f>
        <v>9700</v>
      </c>
      <c r="H16" s="91">
        <f>内訳書!H16</f>
        <v>9500</v>
      </c>
      <c r="I16" s="91">
        <f>内訳書!I16</f>
        <v>9400</v>
      </c>
      <c r="J16" s="91">
        <f>内訳書!J16</f>
        <v>4400</v>
      </c>
      <c r="K16" s="91">
        <f>内訳書!K16</f>
        <v>4000</v>
      </c>
      <c r="L16" s="91">
        <f>内訳書!L16</f>
        <v>4700</v>
      </c>
      <c r="M16" s="91">
        <f>内訳書!M16</f>
        <v>6800</v>
      </c>
      <c r="N16" s="91">
        <f>内訳書!N16</f>
        <v>7500</v>
      </c>
      <c r="O16" s="91">
        <f>内訳書!O16</f>
        <v>5900</v>
      </c>
      <c r="P16" s="91">
        <f>内訳書!P16</f>
        <v>4300</v>
      </c>
      <c r="Q16" s="91">
        <f>内訳書!Q16</f>
        <v>5600</v>
      </c>
      <c r="R16" s="37">
        <f>SUM(F16:Q16)</f>
        <v>80900</v>
      </c>
    </row>
    <row r="17" spans="1:25" ht="27" customHeight="1" thickBot="1" x14ac:dyDescent="0.25">
      <c r="A17" s="118"/>
      <c r="B17" s="137"/>
      <c r="C17" s="41" t="s">
        <v>41</v>
      </c>
      <c r="D17" s="42"/>
      <c r="E17" s="43" t="s">
        <v>44</v>
      </c>
      <c r="F17" s="44"/>
      <c r="G17" s="45"/>
      <c r="H17" s="46"/>
      <c r="I17" s="45"/>
      <c r="J17" s="46"/>
      <c r="K17" s="45"/>
      <c r="L17" s="46"/>
      <c r="M17" s="45"/>
      <c r="N17" s="46"/>
      <c r="O17" s="45"/>
      <c r="P17" s="45"/>
      <c r="Q17" s="46"/>
      <c r="R17" s="84">
        <f>SUM(F17:Q17)</f>
        <v>0</v>
      </c>
      <c r="T17" s="10" t="s">
        <v>15</v>
      </c>
      <c r="V17" s="70" t="s">
        <v>46</v>
      </c>
      <c r="W17" s="10"/>
      <c r="X17" s="10" t="s">
        <v>47</v>
      </c>
    </row>
    <row r="18" spans="1:25" ht="40.799999999999997" thickTop="1" thickBot="1" x14ac:dyDescent="0.25">
      <c r="A18" s="118"/>
      <c r="B18" s="138"/>
      <c r="C18" s="3" t="s">
        <v>42</v>
      </c>
      <c r="D18" s="83">
        <f>(D15*D16*12)-D17</f>
        <v>0</v>
      </c>
      <c r="E18" s="82" t="s">
        <v>45</v>
      </c>
      <c r="F18" s="88">
        <f>(F15*F16)-F17</f>
        <v>0</v>
      </c>
      <c r="G18" s="89">
        <f t="shared" ref="G18:Q18" si="2">(G15*G16)-G17</f>
        <v>0</v>
      </c>
      <c r="H18" s="89">
        <f t="shared" si="2"/>
        <v>0</v>
      </c>
      <c r="I18" s="89">
        <f t="shared" si="2"/>
        <v>0</v>
      </c>
      <c r="J18" s="89">
        <f t="shared" si="2"/>
        <v>0</v>
      </c>
      <c r="K18" s="89">
        <f t="shared" si="2"/>
        <v>0</v>
      </c>
      <c r="L18" s="89">
        <f t="shared" si="2"/>
        <v>0</v>
      </c>
      <c r="M18" s="89">
        <f t="shared" si="2"/>
        <v>0</v>
      </c>
      <c r="N18" s="89">
        <f t="shared" si="2"/>
        <v>0</v>
      </c>
      <c r="O18" s="89">
        <f t="shared" si="2"/>
        <v>0</v>
      </c>
      <c r="P18" s="89">
        <f t="shared" si="2"/>
        <v>0</v>
      </c>
      <c r="Q18" s="90">
        <f t="shared" si="2"/>
        <v>0</v>
      </c>
      <c r="R18" s="85">
        <f>SUM(F18:Q18)</f>
        <v>0</v>
      </c>
      <c r="T18" s="86">
        <f>D18+R18</f>
        <v>0</v>
      </c>
      <c r="V18" s="87"/>
      <c r="W18" s="10"/>
      <c r="X18" s="86">
        <f>T18-V18</f>
        <v>0</v>
      </c>
      <c r="Y18" s="109">
        <f>A15</f>
        <v>3</v>
      </c>
    </row>
    <row r="19" spans="1:25" ht="27.6" thickTop="1" thickBot="1" x14ac:dyDescent="0.25">
      <c r="A19" s="118">
        <v>4</v>
      </c>
      <c r="B19" s="146" t="s">
        <v>37</v>
      </c>
      <c r="C19" s="72" t="s">
        <v>11</v>
      </c>
      <c r="D19" s="81"/>
      <c r="E19" s="28" t="s">
        <v>51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74"/>
    </row>
    <row r="20" spans="1:25" ht="26.4" x14ac:dyDescent="0.2">
      <c r="A20" s="118"/>
      <c r="B20" s="136"/>
      <c r="C20" s="2" t="s">
        <v>13</v>
      </c>
      <c r="D20" s="73">
        <f>内訳書!D20</f>
        <v>96</v>
      </c>
      <c r="E20" s="27" t="s">
        <v>43</v>
      </c>
      <c r="F20" s="98">
        <f>内訳書!F20</f>
        <v>14300</v>
      </c>
      <c r="G20" s="98">
        <f>内訳書!G20</f>
        <v>16700</v>
      </c>
      <c r="H20" s="98">
        <f>内訳書!H20</f>
        <v>16200</v>
      </c>
      <c r="I20" s="98">
        <f>内訳書!I20</f>
        <v>14400</v>
      </c>
      <c r="J20" s="98">
        <f>内訳書!J20</f>
        <v>8500</v>
      </c>
      <c r="K20" s="98">
        <f>内訳書!K20</f>
        <v>7200</v>
      </c>
      <c r="L20" s="98">
        <f>内訳書!L20</f>
        <v>7000</v>
      </c>
      <c r="M20" s="98">
        <f>内訳書!M20</f>
        <v>9200</v>
      </c>
      <c r="N20" s="98">
        <f>内訳書!N20</f>
        <v>10900</v>
      </c>
      <c r="O20" s="98">
        <f>内訳書!O20</f>
        <v>8700</v>
      </c>
      <c r="P20" s="98">
        <f>内訳書!P20</f>
        <v>7100</v>
      </c>
      <c r="Q20" s="98">
        <f>内訳書!Q20</f>
        <v>9200</v>
      </c>
      <c r="R20" s="37">
        <f>SUM(F20:Q20)</f>
        <v>129400</v>
      </c>
    </row>
    <row r="21" spans="1:25" ht="27" customHeight="1" thickBot="1" x14ac:dyDescent="0.25">
      <c r="A21" s="118"/>
      <c r="B21" s="137"/>
      <c r="C21" s="41" t="s">
        <v>41</v>
      </c>
      <c r="D21" s="42"/>
      <c r="E21" s="43" t="s">
        <v>44</v>
      </c>
      <c r="F21" s="44"/>
      <c r="G21" s="45"/>
      <c r="H21" s="46"/>
      <c r="I21" s="45"/>
      <c r="J21" s="46"/>
      <c r="K21" s="45"/>
      <c r="L21" s="46"/>
      <c r="M21" s="45"/>
      <c r="N21" s="46"/>
      <c r="O21" s="45"/>
      <c r="P21" s="45"/>
      <c r="Q21" s="46"/>
      <c r="R21" s="84">
        <f>SUM(F21:Q21)</f>
        <v>0</v>
      </c>
      <c r="T21" s="10" t="s">
        <v>15</v>
      </c>
      <c r="V21" s="70" t="s">
        <v>46</v>
      </c>
      <c r="W21" s="10"/>
      <c r="X21" s="10" t="s">
        <v>47</v>
      </c>
    </row>
    <row r="22" spans="1:25" ht="40.799999999999997" thickTop="1" thickBot="1" x14ac:dyDescent="0.25">
      <c r="A22" s="118"/>
      <c r="B22" s="138"/>
      <c r="C22" s="3" t="s">
        <v>42</v>
      </c>
      <c r="D22" s="83">
        <f>(D19*D20*12)-D21</f>
        <v>0</v>
      </c>
      <c r="E22" s="82" t="s">
        <v>45</v>
      </c>
      <c r="F22" s="88">
        <f>(F19*F20)-F21</f>
        <v>0</v>
      </c>
      <c r="G22" s="89">
        <f t="shared" ref="G22:Q22" si="3">(G19*G20)-G21</f>
        <v>0</v>
      </c>
      <c r="H22" s="89">
        <f t="shared" si="3"/>
        <v>0</v>
      </c>
      <c r="I22" s="89">
        <f t="shared" si="3"/>
        <v>0</v>
      </c>
      <c r="J22" s="89">
        <f t="shared" si="3"/>
        <v>0</v>
      </c>
      <c r="K22" s="89">
        <f t="shared" si="3"/>
        <v>0</v>
      </c>
      <c r="L22" s="89">
        <f t="shared" si="3"/>
        <v>0</v>
      </c>
      <c r="M22" s="89">
        <f t="shared" si="3"/>
        <v>0</v>
      </c>
      <c r="N22" s="89">
        <f t="shared" si="3"/>
        <v>0</v>
      </c>
      <c r="O22" s="89">
        <f t="shared" si="3"/>
        <v>0</v>
      </c>
      <c r="P22" s="89">
        <f t="shared" si="3"/>
        <v>0</v>
      </c>
      <c r="Q22" s="90">
        <f t="shared" si="3"/>
        <v>0</v>
      </c>
      <c r="R22" s="85">
        <f>SUM(F22:Q22)</f>
        <v>0</v>
      </c>
      <c r="T22" s="86">
        <f>D22+R22</f>
        <v>0</v>
      </c>
      <c r="V22" s="87"/>
      <c r="W22" s="10"/>
      <c r="X22" s="86">
        <f>T22-V22</f>
        <v>0</v>
      </c>
      <c r="Y22" s="109">
        <f>A19</f>
        <v>4</v>
      </c>
    </row>
    <row r="23" spans="1:25" ht="27.6" thickTop="1" thickBot="1" x14ac:dyDescent="0.25">
      <c r="A23" s="118">
        <v>5</v>
      </c>
      <c r="B23" s="146" t="s">
        <v>16</v>
      </c>
      <c r="C23" s="72" t="s">
        <v>11</v>
      </c>
      <c r="D23" s="81"/>
      <c r="E23" s="28" t="s">
        <v>51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74"/>
    </row>
    <row r="24" spans="1:25" ht="26.4" x14ac:dyDescent="0.2">
      <c r="A24" s="118"/>
      <c r="B24" s="136"/>
      <c r="C24" s="2" t="s">
        <v>13</v>
      </c>
      <c r="D24" s="73">
        <f>内訳書!D24</f>
        <v>43</v>
      </c>
      <c r="E24" s="27" t="s">
        <v>43</v>
      </c>
      <c r="F24" s="91">
        <f>内訳書!F24</f>
        <v>4700</v>
      </c>
      <c r="G24" s="91">
        <f>内訳書!G24</f>
        <v>5000</v>
      </c>
      <c r="H24" s="91">
        <f>内訳書!H24</f>
        <v>5100</v>
      </c>
      <c r="I24" s="91">
        <f>内訳書!I24</f>
        <v>5100</v>
      </c>
      <c r="J24" s="91">
        <f>内訳書!J24</f>
        <v>3100</v>
      </c>
      <c r="K24" s="91">
        <f>内訳書!K24</f>
        <v>2600</v>
      </c>
      <c r="L24" s="91">
        <f>内訳書!L24</f>
        <v>2500</v>
      </c>
      <c r="M24" s="91">
        <f>内訳書!M24</f>
        <v>3200</v>
      </c>
      <c r="N24" s="91">
        <f>内訳書!N24</f>
        <v>3800</v>
      </c>
      <c r="O24" s="91">
        <f>内訳書!O24</f>
        <v>3200</v>
      </c>
      <c r="P24" s="91">
        <f>内訳書!P24</f>
        <v>2600</v>
      </c>
      <c r="Q24" s="91">
        <f>内訳書!Q24</f>
        <v>3400</v>
      </c>
      <c r="R24" s="37">
        <f>SUM(F24:Q24)</f>
        <v>44300</v>
      </c>
    </row>
    <row r="25" spans="1:25" ht="27" customHeight="1" thickBot="1" x14ac:dyDescent="0.25">
      <c r="A25" s="118"/>
      <c r="B25" s="137"/>
      <c r="C25" s="41" t="s">
        <v>41</v>
      </c>
      <c r="D25" s="42"/>
      <c r="E25" s="43" t="s">
        <v>44</v>
      </c>
      <c r="F25" s="44"/>
      <c r="G25" s="45"/>
      <c r="H25" s="46"/>
      <c r="I25" s="45"/>
      <c r="J25" s="46"/>
      <c r="K25" s="45"/>
      <c r="L25" s="46"/>
      <c r="M25" s="45"/>
      <c r="N25" s="46"/>
      <c r="O25" s="45"/>
      <c r="P25" s="45"/>
      <c r="Q25" s="46"/>
      <c r="R25" s="84">
        <f>SUM(F25:Q25)</f>
        <v>0</v>
      </c>
      <c r="T25" s="10" t="s">
        <v>15</v>
      </c>
      <c r="V25" s="70" t="s">
        <v>46</v>
      </c>
      <c r="W25" s="10"/>
      <c r="X25" s="10" t="s">
        <v>47</v>
      </c>
    </row>
    <row r="26" spans="1:25" ht="40.799999999999997" thickTop="1" thickBot="1" x14ac:dyDescent="0.25">
      <c r="A26" s="118"/>
      <c r="B26" s="138"/>
      <c r="C26" s="3" t="s">
        <v>42</v>
      </c>
      <c r="D26" s="83">
        <f>(D23*D24*12)-D25</f>
        <v>0</v>
      </c>
      <c r="E26" s="82" t="s">
        <v>45</v>
      </c>
      <c r="F26" s="88">
        <f>(F23*F24)-F25</f>
        <v>0</v>
      </c>
      <c r="G26" s="89">
        <f t="shared" ref="G26:Q26" si="4">(G23*G24)-G25</f>
        <v>0</v>
      </c>
      <c r="H26" s="89">
        <f t="shared" si="4"/>
        <v>0</v>
      </c>
      <c r="I26" s="89">
        <f t="shared" si="4"/>
        <v>0</v>
      </c>
      <c r="J26" s="89">
        <f t="shared" si="4"/>
        <v>0</v>
      </c>
      <c r="K26" s="89">
        <f t="shared" si="4"/>
        <v>0</v>
      </c>
      <c r="L26" s="89">
        <f t="shared" si="4"/>
        <v>0</v>
      </c>
      <c r="M26" s="89">
        <f t="shared" si="4"/>
        <v>0</v>
      </c>
      <c r="N26" s="89">
        <f t="shared" si="4"/>
        <v>0</v>
      </c>
      <c r="O26" s="89">
        <f t="shared" si="4"/>
        <v>0</v>
      </c>
      <c r="P26" s="89">
        <f t="shared" si="4"/>
        <v>0</v>
      </c>
      <c r="Q26" s="90">
        <f t="shared" si="4"/>
        <v>0</v>
      </c>
      <c r="R26" s="85">
        <f>SUM(F26:Q26)</f>
        <v>0</v>
      </c>
      <c r="T26" s="86">
        <f>D26+R26</f>
        <v>0</v>
      </c>
      <c r="V26" s="87"/>
      <c r="W26" s="10"/>
      <c r="X26" s="24">
        <f>T26-V26</f>
        <v>0</v>
      </c>
      <c r="Y26" s="109">
        <f>A23</f>
        <v>5</v>
      </c>
    </row>
    <row r="27" spans="1:25" ht="27.6" thickTop="1" thickBot="1" x14ac:dyDescent="0.25">
      <c r="A27" s="118">
        <v>6</v>
      </c>
      <c r="B27" s="146" t="s">
        <v>19</v>
      </c>
      <c r="C27" s="72" t="s">
        <v>11</v>
      </c>
      <c r="D27" s="81"/>
      <c r="E27" s="28" t="s">
        <v>51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74"/>
    </row>
    <row r="28" spans="1:25" ht="26.4" x14ac:dyDescent="0.2">
      <c r="A28" s="118"/>
      <c r="B28" s="136"/>
      <c r="C28" s="2" t="s">
        <v>13</v>
      </c>
      <c r="D28" s="73">
        <f>内訳書!D28</f>
        <v>35</v>
      </c>
      <c r="E28" s="27" t="s">
        <v>43</v>
      </c>
      <c r="F28" s="91">
        <f>内訳書!F28</f>
        <v>4700</v>
      </c>
      <c r="G28" s="91">
        <f>内訳書!G28</f>
        <v>5500</v>
      </c>
      <c r="H28" s="91">
        <f>内訳書!H28</f>
        <v>4900</v>
      </c>
      <c r="I28" s="91">
        <f>内訳書!I28</f>
        <v>3900</v>
      </c>
      <c r="J28" s="91">
        <f>内訳書!J28</f>
        <v>1800</v>
      </c>
      <c r="K28" s="91">
        <f>内訳書!K28</f>
        <v>1500</v>
      </c>
      <c r="L28" s="91">
        <f>内訳書!L28</f>
        <v>1800</v>
      </c>
      <c r="M28" s="91">
        <f>内訳書!M28</f>
        <v>3100</v>
      </c>
      <c r="N28" s="91">
        <f>内訳書!N28</f>
        <v>3600</v>
      </c>
      <c r="O28" s="91">
        <f>内訳書!O28</f>
        <v>2800</v>
      </c>
      <c r="P28" s="91">
        <f>内訳書!P28</f>
        <v>1700</v>
      </c>
      <c r="Q28" s="91">
        <f>内訳書!Q28</f>
        <v>2700</v>
      </c>
      <c r="R28" s="37">
        <f>SUM(F28:Q28)</f>
        <v>38000</v>
      </c>
    </row>
    <row r="29" spans="1:25" ht="27" customHeight="1" thickBot="1" x14ac:dyDescent="0.25">
      <c r="A29" s="118"/>
      <c r="B29" s="137"/>
      <c r="C29" s="41" t="s">
        <v>41</v>
      </c>
      <c r="D29" s="42"/>
      <c r="E29" s="43" t="s">
        <v>44</v>
      </c>
      <c r="F29" s="44"/>
      <c r="G29" s="45"/>
      <c r="H29" s="46"/>
      <c r="I29" s="45"/>
      <c r="J29" s="46"/>
      <c r="K29" s="45"/>
      <c r="L29" s="46"/>
      <c r="M29" s="45"/>
      <c r="N29" s="46"/>
      <c r="O29" s="45"/>
      <c r="P29" s="45"/>
      <c r="Q29" s="46"/>
      <c r="R29" s="84">
        <f>SUM(F29:Q29)</f>
        <v>0</v>
      </c>
      <c r="T29" s="10" t="s">
        <v>15</v>
      </c>
      <c r="V29" s="70" t="s">
        <v>46</v>
      </c>
      <c r="W29" s="10"/>
      <c r="X29" s="10" t="s">
        <v>47</v>
      </c>
    </row>
    <row r="30" spans="1:25" ht="40.799999999999997" thickTop="1" thickBot="1" x14ac:dyDescent="0.25">
      <c r="A30" s="118"/>
      <c r="B30" s="138"/>
      <c r="C30" s="3" t="s">
        <v>42</v>
      </c>
      <c r="D30" s="83">
        <f>(D27*D28*12)-D29</f>
        <v>0</v>
      </c>
      <c r="E30" s="82" t="s">
        <v>45</v>
      </c>
      <c r="F30" s="88">
        <f>(F27*F28)-F29</f>
        <v>0</v>
      </c>
      <c r="G30" s="89">
        <f t="shared" ref="G30:Q30" si="5">(G27*G28)-G29</f>
        <v>0</v>
      </c>
      <c r="H30" s="89">
        <f t="shared" si="5"/>
        <v>0</v>
      </c>
      <c r="I30" s="89">
        <f t="shared" si="5"/>
        <v>0</v>
      </c>
      <c r="J30" s="89">
        <f t="shared" si="5"/>
        <v>0</v>
      </c>
      <c r="K30" s="89">
        <f t="shared" si="5"/>
        <v>0</v>
      </c>
      <c r="L30" s="89">
        <f t="shared" si="5"/>
        <v>0</v>
      </c>
      <c r="M30" s="89">
        <f t="shared" si="5"/>
        <v>0</v>
      </c>
      <c r="N30" s="89">
        <f t="shared" si="5"/>
        <v>0</v>
      </c>
      <c r="O30" s="89">
        <f t="shared" si="5"/>
        <v>0</v>
      </c>
      <c r="P30" s="89">
        <f t="shared" si="5"/>
        <v>0</v>
      </c>
      <c r="Q30" s="90">
        <f t="shared" si="5"/>
        <v>0</v>
      </c>
      <c r="R30" s="85">
        <f>SUM(F30:Q30)</f>
        <v>0</v>
      </c>
      <c r="T30" s="86">
        <f>D30+R30</f>
        <v>0</v>
      </c>
      <c r="V30" s="87"/>
      <c r="W30" s="10"/>
      <c r="X30" s="86">
        <f>T30-V30</f>
        <v>0</v>
      </c>
      <c r="Y30" s="109">
        <f>A27</f>
        <v>6</v>
      </c>
    </row>
    <row r="31" spans="1:25" ht="27.6" thickTop="1" thickBot="1" x14ac:dyDescent="0.25">
      <c r="A31" s="118">
        <v>7</v>
      </c>
      <c r="B31" s="135" t="s">
        <v>22</v>
      </c>
      <c r="C31" s="72" t="s">
        <v>11</v>
      </c>
      <c r="D31" s="81"/>
      <c r="E31" s="28" t="s">
        <v>51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74"/>
    </row>
    <row r="32" spans="1:25" ht="26.4" x14ac:dyDescent="0.2">
      <c r="A32" s="118"/>
      <c r="B32" s="136"/>
      <c r="C32" s="2" t="s">
        <v>13</v>
      </c>
      <c r="D32" s="73">
        <f>内訳書!D32</f>
        <v>44</v>
      </c>
      <c r="E32" s="27" t="s">
        <v>43</v>
      </c>
      <c r="F32" s="91">
        <f>内訳書!F32</f>
        <v>7900</v>
      </c>
      <c r="G32" s="91">
        <f>内訳書!G32</f>
        <v>8800</v>
      </c>
      <c r="H32" s="91">
        <f>内訳書!H32</f>
        <v>8400</v>
      </c>
      <c r="I32" s="91">
        <f>内訳書!I32</f>
        <v>7700</v>
      </c>
      <c r="J32" s="91">
        <f>内訳書!J32</f>
        <v>4700</v>
      </c>
      <c r="K32" s="91">
        <f>内訳書!K32</f>
        <v>4400</v>
      </c>
      <c r="L32" s="91">
        <f>内訳書!L32</f>
        <v>4700</v>
      </c>
      <c r="M32" s="91">
        <f>内訳書!M32</f>
        <v>6500</v>
      </c>
      <c r="N32" s="91">
        <f>内訳書!N32</f>
        <v>7100</v>
      </c>
      <c r="O32" s="91">
        <f>内訳書!O32</f>
        <v>5500</v>
      </c>
      <c r="P32" s="91">
        <f>内訳書!P32</f>
        <v>4500</v>
      </c>
      <c r="Q32" s="91">
        <f>内訳書!Q32</f>
        <v>5800</v>
      </c>
      <c r="R32" s="37">
        <f>SUM(F32:Q32)</f>
        <v>76000</v>
      </c>
    </row>
    <row r="33" spans="1:25" ht="27" customHeight="1" thickBot="1" x14ac:dyDescent="0.25">
      <c r="A33" s="118"/>
      <c r="B33" s="137"/>
      <c r="C33" s="41" t="s">
        <v>41</v>
      </c>
      <c r="D33" s="42"/>
      <c r="E33" s="43" t="s">
        <v>44</v>
      </c>
      <c r="F33" s="44"/>
      <c r="G33" s="45"/>
      <c r="H33" s="46"/>
      <c r="I33" s="45"/>
      <c r="J33" s="46"/>
      <c r="K33" s="45"/>
      <c r="L33" s="46"/>
      <c r="M33" s="45"/>
      <c r="N33" s="46"/>
      <c r="O33" s="45"/>
      <c r="P33" s="45"/>
      <c r="Q33" s="46"/>
      <c r="R33" s="84">
        <f>SUM(F33:Q33)</f>
        <v>0</v>
      </c>
      <c r="S33" s="36"/>
      <c r="T33" s="110" t="s">
        <v>15</v>
      </c>
      <c r="V33" s="70" t="s">
        <v>46</v>
      </c>
      <c r="W33" s="10"/>
      <c r="X33" s="10" t="s">
        <v>47</v>
      </c>
    </row>
    <row r="34" spans="1:25" ht="40.799999999999997" thickTop="1" thickBot="1" x14ac:dyDescent="0.25">
      <c r="A34" s="118"/>
      <c r="B34" s="138"/>
      <c r="C34" s="3" t="s">
        <v>42</v>
      </c>
      <c r="D34" s="83">
        <f>(D31*D32*12)-D33</f>
        <v>0</v>
      </c>
      <c r="E34" s="82" t="s">
        <v>45</v>
      </c>
      <c r="F34" s="88">
        <f>(F31*F32)-F33</f>
        <v>0</v>
      </c>
      <c r="G34" s="89">
        <f t="shared" ref="G34:Q34" si="6">(G31*G32)-G33</f>
        <v>0</v>
      </c>
      <c r="H34" s="89">
        <f t="shared" si="6"/>
        <v>0</v>
      </c>
      <c r="I34" s="89">
        <f t="shared" si="6"/>
        <v>0</v>
      </c>
      <c r="J34" s="89">
        <f t="shared" si="6"/>
        <v>0</v>
      </c>
      <c r="K34" s="89">
        <f t="shared" si="6"/>
        <v>0</v>
      </c>
      <c r="L34" s="89">
        <f t="shared" si="6"/>
        <v>0</v>
      </c>
      <c r="M34" s="89">
        <f t="shared" si="6"/>
        <v>0</v>
      </c>
      <c r="N34" s="89">
        <f t="shared" si="6"/>
        <v>0</v>
      </c>
      <c r="O34" s="89">
        <f t="shared" si="6"/>
        <v>0</v>
      </c>
      <c r="P34" s="89">
        <f t="shared" si="6"/>
        <v>0</v>
      </c>
      <c r="Q34" s="90">
        <f t="shared" si="6"/>
        <v>0</v>
      </c>
      <c r="R34" s="85">
        <f>SUM(F34:Q34)</f>
        <v>0</v>
      </c>
      <c r="T34" s="86">
        <f>D34+R34</f>
        <v>0</v>
      </c>
      <c r="V34" s="87"/>
      <c r="W34" s="10"/>
      <c r="X34" s="86">
        <f>T34-V34</f>
        <v>0</v>
      </c>
      <c r="Y34" s="109">
        <f>A31</f>
        <v>7</v>
      </c>
    </row>
    <row r="35" spans="1:25" ht="27.6" thickTop="1" thickBot="1" x14ac:dyDescent="0.25">
      <c r="A35" s="118">
        <v>8</v>
      </c>
      <c r="B35" s="135" t="s">
        <v>58</v>
      </c>
      <c r="C35" s="72" t="s">
        <v>11</v>
      </c>
      <c r="D35" s="81"/>
      <c r="E35" s="28" t="s">
        <v>51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74"/>
    </row>
    <row r="36" spans="1:25" ht="26.4" x14ac:dyDescent="0.2">
      <c r="A36" s="118"/>
      <c r="B36" s="136"/>
      <c r="C36" s="2" t="s">
        <v>13</v>
      </c>
      <c r="D36" s="73">
        <f>内訳書!D36</f>
        <v>67</v>
      </c>
      <c r="E36" s="27" t="s">
        <v>43</v>
      </c>
      <c r="F36" s="91">
        <f>内訳書!F36</f>
        <v>17600</v>
      </c>
      <c r="G36" s="91">
        <f>内訳書!G36</f>
        <v>20100</v>
      </c>
      <c r="H36" s="91">
        <f>内訳書!H36</f>
        <v>18700</v>
      </c>
      <c r="I36" s="91">
        <f>内訳書!I36</f>
        <v>16300</v>
      </c>
      <c r="J36" s="91">
        <f>内訳書!J36</f>
        <v>8300</v>
      </c>
      <c r="K36" s="91">
        <f>内訳書!K36</f>
        <v>7200</v>
      </c>
      <c r="L36" s="91">
        <f>内訳書!L36</f>
        <v>7300</v>
      </c>
      <c r="M36" s="91">
        <f>内訳書!M36</f>
        <v>9900</v>
      </c>
      <c r="N36" s="91">
        <f>内訳書!N36</f>
        <v>11100</v>
      </c>
      <c r="O36" s="91">
        <f>内訳書!O36</f>
        <v>8500</v>
      </c>
      <c r="P36" s="91">
        <f>内訳書!P36</f>
        <v>7400</v>
      </c>
      <c r="Q36" s="91">
        <f>内訳書!Q36</f>
        <v>10700</v>
      </c>
      <c r="R36" s="37">
        <f>SUM(F36:Q36)</f>
        <v>143100</v>
      </c>
    </row>
    <row r="37" spans="1:25" ht="27" customHeight="1" thickBot="1" x14ac:dyDescent="0.25">
      <c r="A37" s="118"/>
      <c r="B37" s="137"/>
      <c r="C37" s="41" t="s">
        <v>41</v>
      </c>
      <c r="D37" s="42"/>
      <c r="E37" s="43" t="s">
        <v>44</v>
      </c>
      <c r="F37" s="44"/>
      <c r="G37" s="45"/>
      <c r="H37" s="46"/>
      <c r="I37" s="45"/>
      <c r="J37" s="46"/>
      <c r="K37" s="45"/>
      <c r="L37" s="46"/>
      <c r="M37" s="45"/>
      <c r="N37" s="46"/>
      <c r="O37" s="45"/>
      <c r="P37" s="45"/>
      <c r="Q37" s="46"/>
      <c r="R37" s="84">
        <f>SUM(F37:Q37)</f>
        <v>0</v>
      </c>
      <c r="T37" s="10" t="s">
        <v>15</v>
      </c>
      <c r="V37" s="70" t="s">
        <v>46</v>
      </c>
      <c r="W37" s="10"/>
      <c r="X37" s="10" t="s">
        <v>47</v>
      </c>
    </row>
    <row r="38" spans="1:25" s="11" customFormat="1" ht="40.200000000000003" customHeight="1" thickTop="1" thickBot="1" x14ac:dyDescent="0.25">
      <c r="A38" s="118"/>
      <c r="B38" s="138"/>
      <c r="C38" s="3" t="s">
        <v>42</v>
      </c>
      <c r="D38" s="83">
        <f>(D35*D36*12)-D37</f>
        <v>0</v>
      </c>
      <c r="E38" s="82" t="s">
        <v>45</v>
      </c>
      <c r="F38" s="5">
        <f>(F35*F36)-F37</f>
        <v>0</v>
      </c>
      <c r="G38" s="6">
        <f t="shared" ref="G38:Q38" si="7">(G35*G36)-G37</f>
        <v>0</v>
      </c>
      <c r="H38" s="6">
        <f t="shared" si="7"/>
        <v>0</v>
      </c>
      <c r="I38" s="6">
        <f t="shared" si="7"/>
        <v>0</v>
      </c>
      <c r="J38" s="6">
        <f t="shared" si="7"/>
        <v>0</v>
      </c>
      <c r="K38" s="6">
        <f t="shared" si="7"/>
        <v>0</v>
      </c>
      <c r="L38" s="6">
        <f t="shared" si="7"/>
        <v>0</v>
      </c>
      <c r="M38" s="6">
        <f t="shared" si="7"/>
        <v>0</v>
      </c>
      <c r="N38" s="6">
        <f t="shared" si="7"/>
        <v>0</v>
      </c>
      <c r="O38" s="6">
        <f t="shared" si="7"/>
        <v>0</v>
      </c>
      <c r="P38" s="6">
        <f t="shared" si="7"/>
        <v>0</v>
      </c>
      <c r="Q38" s="102">
        <f t="shared" si="7"/>
        <v>0</v>
      </c>
      <c r="R38" s="85">
        <f>SUM(F38:Q38)</f>
        <v>0</v>
      </c>
      <c r="S38" s="10"/>
      <c r="T38" s="86">
        <f>D38+R38</f>
        <v>0</v>
      </c>
      <c r="U38" s="10"/>
      <c r="V38" s="87"/>
      <c r="W38" s="10"/>
      <c r="X38" s="86">
        <f>T38-V38</f>
        <v>0</v>
      </c>
      <c r="Y38" s="109">
        <f>A35</f>
        <v>8</v>
      </c>
    </row>
    <row r="39" spans="1:25" ht="27.6" thickTop="1" thickBot="1" x14ac:dyDescent="0.25">
      <c r="A39" s="118">
        <v>9</v>
      </c>
      <c r="B39" s="135" t="s">
        <v>40</v>
      </c>
      <c r="C39" s="72" t="s">
        <v>11</v>
      </c>
      <c r="D39" s="81"/>
      <c r="E39" s="28" t="s">
        <v>51</v>
      </c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74"/>
    </row>
    <row r="40" spans="1:25" ht="26.4" x14ac:dyDescent="0.2">
      <c r="A40" s="118"/>
      <c r="B40" s="136"/>
      <c r="C40" s="2" t="s">
        <v>13</v>
      </c>
      <c r="D40" s="73">
        <f>内訳書!D40</f>
        <v>32</v>
      </c>
      <c r="E40" s="27" t="s">
        <v>43</v>
      </c>
      <c r="F40" s="91">
        <f>内訳書!F40</f>
        <v>7400</v>
      </c>
      <c r="G40" s="91">
        <f>内訳書!G40</f>
        <v>8200</v>
      </c>
      <c r="H40" s="91">
        <f>内訳書!H40</f>
        <v>7100</v>
      </c>
      <c r="I40" s="91">
        <f>内訳書!I40</f>
        <v>7000</v>
      </c>
      <c r="J40" s="91">
        <f>内訳書!J40</f>
        <v>4900</v>
      </c>
      <c r="K40" s="91">
        <f>内訳書!K40</f>
        <v>4300</v>
      </c>
      <c r="L40" s="91">
        <f>内訳書!L40</f>
        <v>4200</v>
      </c>
      <c r="M40" s="91">
        <f>内訳書!M40</f>
        <v>5100</v>
      </c>
      <c r="N40" s="91">
        <f>内訳書!N40</f>
        <v>5600</v>
      </c>
      <c r="O40" s="91">
        <f>内訳書!O40</f>
        <v>4800</v>
      </c>
      <c r="P40" s="91">
        <f>内訳書!P40</f>
        <v>4500</v>
      </c>
      <c r="Q40" s="91">
        <f>内訳書!Q40</f>
        <v>5100</v>
      </c>
      <c r="R40" s="37">
        <f>SUM(F40:Q40)</f>
        <v>68200</v>
      </c>
    </row>
    <row r="41" spans="1:25" ht="27" customHeight="1" thickBot="1" x14ac:dyDescent="0.25">
      <c r="A41" s="118"/>
      <c r="B41" s="137"/>
      <c r="C41" s="41" t="s">
        <v>41</v>
      </c>
      <c r="D41" s="42"/>
      <c r="E41" s="43" t="s">
        <v>44</v>
      </c>
      <c r="F41" s="44"/>
      <c r="G41" s="45"/>
      <c r="H41" s="46"/>
      <c r="I41" s="45"/>
      <c r="J41" s="46"/>
      <c r="K41" s="45"/>
      <c r="L41" s="46"/>
      <c r="M41" s="45"/>
      <c r="N41" s="46"/>
      <c r="O41" s="45"/>
      <c r="P41" s="45"/>
      <c r="Q41" s="46"/>
      <c r="R41" s="84">
        <f>SUM(F41:Q41)</f>
        <v>0</v>
      </c>
      <c r="T41" s="10" t="s">
        <v>15</v>
      </c>
      <c r="V41" s="70" t="s">
        <v>46</v>
      </c>
      <c r="W41" s="10"/>
      <c r="X41" s="10" t="s">
        <v>47</v>
      </c>
    </row>
    <row r="42" spans="1:25" s="11" customFormat="1" ht="40.200000000000003" customHeight="1" thickTop="1" thickBot="1" x14ac:dyDescent="0.25">
      <c r="A42" s="118"/>
      <c r="B42" s="138"/>
      <c r="C42" s="3" t="s">
        <v>42</v>
      </c>
      <c r="D42" s="83">
        <f>(D39*D40*12)-D41</f>
        <v>0</v>
      </c>
      <c r="E42" s="82" t="s">
        <v>45</v>
      </c>
      <c r="F42" s="5">
        <f>(F39*F40)-F41</f>
        <v>0</v>
      </c>
      <c r="G42" s="6">
        <f t="shared" ref="G42:Q42" si="8">(G39*G40)-G41</f>
        <v>0</v>
      </c>
      <c r="H42" s="6">
        <f t="shared" si="8"/>
        <v>0</v>
      </c>
      <c r="I42" s="6">
        <f t="shared" si="8"/>
        <v>0</v>
      </c>
      <c r="J42" s="6">
        <f t="shared" si="8"/>
        <v>0</v>
      </c>
      <c r="K42" s="6">
        <f t="shared" si="8"/>
        <v>0</v>
      </c>
      <c r="L42" s="6">
        <f t="shared" si="8"/>
        <v>0</v>
      </c>
      <c r="M42" s="6">
        <f t="shared" si="8"/>
        <v>0</v>
      </c>
      <c r="N42" s="6">
        <f t="shared" si="8"/>
        <v>0</v>
      </c>
      <c r="O42" s="6">
        <f t="shared" si="8"/>
        <v>0</v>
      </c>
      <c r="P42" s="6">
        <f t="shared" si="8"/>
        <v>0</v>
      </c>
      <c r="Q42" s="102">
        <f t="shared" si="8"/>
        <v>0</v>
      </c>
      <c r="R42" s="85">
        <f>SUM(F42:Q42)</f>
        <v>0</v>
      </c>
      <c r="S42" s="10"/>
      <c r="T42" s="86">
        <f>D42+R42</f>
        <v>0</v>
      </c>
      <c r="U42" s="10"/>
      <c r="V42" s="87"/>
      <c r="W42" s="10"/>
      <c r="X42" s="86">
        <f>T42-V42</f>
        <v>0</v>
      </c>
      <c r="Y42" s="109">
        <f>A39</f>
        <v>9</v>
      </c>
    </row>
    <row r="43" spans="1:25" ht="27.6" thickTop="1" thickBot="1" x14ac:dyDescent="0.25">
      <c r="A43" s="118">
        <v>10</v>
      </c>
      <c r="B43" s="135" t="s">
        <v>20</v>
      </c>
      <c r="C43" s="72" t="s">
        <v>11</v>
      </c>
      <c r="D43" s="81"/>
      <c r="E43" s="28" t="s">
        <v>51</v>
      </c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74"/>
    </row>
    <row r="44" spans="1:25" ht="26.4" x14ac:dyDescent="0.2">
      <c r="A44" s="118"/>
      <c r="B44" s="136"/>
      <c r="C44" s="2" t="s">
        <v>13</v>
      </c>
      <c r="D44" s="73">
        <f>内訳書!D44</f>
        <v>34</v>
      </c>
      <c r="E44" s="27" t="s">
        <v>43</v>
      </c>
      <c r="F44" s="91">
        <f>内訳書!F44</f>
        <v>7500</v>
      </c>
      <c r="G44" s="91">
        <f>内訳書!G44</f>
        <v>7400</v>
      </c>
      <c r="H44" s="91">
        <f>内訳書!H44</f>
        <v>7100</v>
      </c>
      <c r="I44" s="91">
        <f>内訳書!I44</f>
        <v>7000</v>
      </c>
      <c r="J44" s="91">
        <f>内訳書!J44</f>
        <v>5600</v>
      </c>
      <c r="K44" s="91">
        <f>内訳書!K44</f>
        <v>6100</v>
      </c>
      <c r="L44" s="91">
        <f>内訳書!L44</f>
        <v>6300</v>
      </c>
      <c r="M44" s="91">
        <f>内訳書!M44</f>
        <v>8700</v>
      </c>
      <c r="N44" s="91">
        <f>内訳書!N44</f>
        <v>10400</v>
      </c>
      <c r="O44" s="91">
        <f>内訳書!O44</f>
        <v>8400</v>
      </c>
      <c r="P44" s="91">
        <f>内訳書!P44</f>
        <v>6800</v>
      </c>
      <c r="Q44" s="91">
        <f>内訳書!Q44</f>
        <v>6100</v>
      </c>
      <c r="R44" s="37">
        <f>SUM(F44:Q44)</f>
        <v>87400</v>
      </c>
    </row>
    <row r="45" spans="1:25" ht="27" customHeight="1" thickBot="1" x14ac:dyDescent="0.25">
      <c r="A45" s="118"/>
      <c r="B45" s="137"/>
      <c r="C45" s="41" t="s">
        <v>41</v>
      </c>
      <c r="D45" s="42"/>
      <c r="E45" s="43" t="s">
        <v>44</v>
      </c>
      <c r="F45" s="44"/>
      <c r="G45" s="45"/>
      <c r="H45" s="46"/>
      <c r="I45" s="45"/>
      <c r="J45" s="46"/>
      <c r="K45" s="45"/>
      <c r="L45" s="46"/>
      <c r="M45" s="45"/>
      <c r="N45" s="46"/>
      <c r="O45" s="45"/>
      <c r="P45" s="45"/>
      <c r="Q45" s="46"/>
      <c r="R45" s="84">
        <f>SUM(F45:Q45)</f>
        <v>0</v>
      </c>
      <c r="T45" s="10" t="s">
        <v>15</v>
      </c>
      <c r="V45" s="70" t="s">
        <v>46</v>
      </c>
      <c r="W45" s="10"/>
      <c r="X45" s="10" t="s">
        <v>47</v>
      </c>
    </row>
    <row r="46" spans="1:25" ht="40.799999999999997" thickTop="1" thickBot="1" x14ac:dyDescent="0.25">
      <c r="A46" s="118"/>
      <c r="B46" s="138"/>
      <c r="C46" s="3" t="s">
        <v>42</v>
      </c>
      <c r="D46" s="83">
        <f>(D43*D44*12)-D45</f>
        <v>0</v>
      </c>
      <c r="E46" s="82" t="s">
        <v>45</v>
      </c>
      <c r="F46" s="88">
        <f>(F43*F44)-F45</f>
        <v>0</v>
      </c>
      <c r="G46" s="89">
        <f t="shared" ref="G46:Q46" si="9">(G43*G44)-G45</f>
        <v>0</v>
      </c>
      <c r="H46" s="89">
        <f t="shared" si="9"/>
        <v>0</v>
      </c>
      <c r="I46" s="89">
        <f t="shared" si="9"/>
        <v>0</v>
      </c>
      <c r="J46" s="89">
        <f t="shared" si="9"/>
        <v>0</v>
      </c>
      <c r="K46" s="89">
        <f t="shared" si="9"/>
        <v>0</v>
      </c>
      <c r="L46" s="89">
        <f t="shared" si="9"/>
        <v>0</v>
      </c>
      <c r="M46" s="89">
        <f t="shared" si="9"/>
        <v>0</v>
      </c>
      <c r="N46" s="89">
        <f t="shared" si="9"/>
        <v>0</v>
      </c>
      <c r="O46" s="89">
        <f t="shared" si="9"/>
        <v>0</v>
      </c>
      <c r="P46" s="89">
        <f t="shared" si="9"/>
        <v>0</v>
      </c>
      <c r="Q46" s="90">
        <f t="shared" si="9"/>
        <v>0</v>
      </c>
      <c r="R46" s="85">
        <f>SUM(F46:Q46)</f>
        <v>0</v>
      </c>
      <c r="T46" s="86">
        <f>D46+R46</f>
        <v>0</v>
      </c>
      <c r="V46" s="87"/>
      <c r="W46" s="10"/>
      <c r="X46" s="86">
        <f>T46-V46</f>
        <v>0</v>
      </c>
      <c r="Y46" s="109">
        <f>A43</f>
        <v>10</v>
      </c>
    </row>
    <row r="47" spans="1:25" ht="27.6" thickTop="1" thickBot="1" x14ac:dyDescent="0.25">
      <c r="A47" s="118">
        <v>11</v>
      </c>
      <c r="B47" s="135" t="s">
        <v>36</v>
      </c>
      <c r="C47" s="72" t="s">
        <v>11</v>
      </c>
      <c r="D47" s="81"/>
      <c r="E47" s="28" t="s">
        <v>51</v>
      </c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74"/>
    </row>
    <row r="48" spans="1:25" ht="26.4" x14ac:dyDescent="0.2">
      <c r="A48" s="118"/>
      <c r="B48" s="136"/>
      <c r="C48" s="2" t="s">
        <v>13</v>
      </c>
      <c r="D48" s="73">
        <f>内訳書!D48</f>
        <v>33</v>
      </c>
      <c r="E48" s="27" t="s">
        <v>43</v>
      </c>
      <c r="F48" s="91">
        <f>内訳書!F48</f>
        <v>7500</v>
      </c>
      <c r="G48" s="91">
        <f>内訳書!G48</f>
        <v>8400</v>
      </c>
      <c r="H48" s="91">
        <f>内訳書!H48</f>
        <v>7700</v>
      </c>
      <c r="I48" s="91">
        <f>内訳書!I48</f>
        <v>7400</v>
      </c>
      <c r="J48" s="91">
        <f>内訳書!J48</f>
        <v>3800</v>
      </c>
      <c r="K48" s="91">
        <f>内訳書!K48</f>
        <v>3000</v>
      </c>
      <c r="L48" s="91">
        <f>内訳書!L48</f>
        <v>2900</v>
      </c>
      <c r="M48" s="91">
        <f>内訳書!M48</f>
        <v>4200</v>
      </c>
      <c r="N48" s="91">
        <f>内訳書!N48</f>
        <v>5000</v>
      </c>
      <c r="O48" s="91">
        <f>内訳書!O48</f>
        <v>3800</v>
      </c>
      <c r="P48" s="91">
        <f>内訳書!P48</f>
        <v>2900</v>
      </c>
      <c r="Q48" s="91">
        <f>内訳書!Q48</f>
        <v>5200</v>
      </c>
      <c r="R48" s="37">
        <f>SUM(F48:Q48)</f>
        <v>61800</v>
      </c>
    </row>
    <row r="49" spans="1:25" ht="27" customHeight="1" thickBot="1" x14ac:dyDescent="0.25">
      <c r="A49" s="118"/>
      <c r="B49" s="137"/>
      <c r="C49" s="41" t="s">
        <v>41</v>
      </c>
      <c r="D49" s="42"/>
      <c r="E49" s="43" t="s">
        <v>44</v>
      </c>
      <c r="F49" s="44"/>
      <c r="G49" s="45"/>
      <c r="H49" s="46"/>
      <c r="I49" s="45"/>
      <c r="J49" s="46"/>
      <c r="K49" s="45"/>
      <c r="L49" s="46"/>
      <c r="M49" s="45"/>
      <c r="N49" s="46"/>
      <c r="O49" s="45"/>
      <c r="P49" s="45"/>
      <c r="Q49" s="46"/>
      <c r="R49" s="84">
        <f>SUM(F49:Q49)</f>
        <v>0</v>
      </c>
      <c r="T49" s="10" t="s">
        <v>15</v>
      </c>
      <c r="V49" s="70" t="s">
        <v>46</v>
      </c>
      <c r="W49" s="10"/>
      <c r="X49" s="10" t="s">
        <v>47</v>
      </c>
    </row>
    <row r="50" spans="1:25" s="11" customFormat="1" ht="40.200000000000003" customHeight="1" thickTop="1" thickBot="1" x14ac:dyDescent="0.25">
      <c r="A50" s="118"/>
      <c r="B50" s="138"/>
      <c r="C50" s="3" t="s">
        <v>42</v>
      </c>
      <c r="D50" s="83">
        <f>(D47*D48*12)-D49</f>
        <v>0</v>
      </c>
      <c r="E50" s="82" t="s">
        <v>45</v>
      </c>
      <c r="F50" s="88">
        <f t="shared" ref="F50:P50" si="10">(F47*F48)-F49</f>
        <v>0</v>
      </c>
      <c r="G50" s="89">
        <f t="shared" si="10"/>
        <v>0</v>
      </c>
      <c r="H50" s="89">
        <f t="shared" si="10"/>
        <v>0</v>
      </c>
      <c r="I50" s="89">
        <f t="shared" si="10"/>
        <v>0</v>
      </c>
      <c r="J50" s="89">
        <f t="shared" si="10"/>
        <v>0</v>
      </c>
      <c r="K50" s="89">
        <f t="shared" si="10"/>
        <v>0</v>
      </c>
      <c r="L50" s="89">
        <f t="shared" si="10"/>
        <v>0</v>
      </c>
      <c r="M50" s="89">
        <f t="shared" si="10"/>
        <v>0</v>
      </c>
      <c r="N50" s="89">
        <f t="shared" si="10"/>
        <v>0</v>
      </c>
      <c r="O50" s="89">
        <f t="shared" si="10"/>
        <v>0</v>
      </c>
      <c r="P50" s="89">
        <f t="shared" si="10"/>
        <v>0</v>
      </c>
      <c r="Q50" s="90">
        <f>(Q47*Q48)-Q49</f>
        <v>0</v>
      </c>
      <c r="R50" s="85">
        <f>SUM(F50:Q50)</f>
        <v>0</v>
      </c>
      <c r="S50" s="10"/>
      <c r="T50" s="86">
        <f>D50+R50</f>
        <v>0</v>
      </c>
      <c r="U50" s="10"/>
      <c r="V50" s="87"/>
      <c r="W50" s="10"/>
      <c r="X50" s="86">
        <f>T50-V50</f>
        <v>0</v>
      </c>
      <c r="Y50" s="109">
        <f>A47</f>
        <v>11</v>
      </c>
    </row>
    <row r="51" spans="1:25" ht="27.6" thickTop="1" thickBot="1" x14ac:dyDescent="0.25">
      <c r="A51" s="118">
        <v>12</v>
      </c>
      <c r="B51" s="135" t="s">
        <v>23</v>
      </c>
      <c r="C51" s="72" t="s">
        <v>11</v>
      </c>
      <c r="D51" s="81"/>
      <c r="E51" s="28" t="s">
        <v>51</v>
      </c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74"/>
    </row>
    <row r="52" spans="1:25" ht="26.4" x14ac:dyDescent="0.2">
      <c r="A52" s="118"/>
      <c r="B52" s="136"/>
      <c r="C52" s="2" t="s">
        <v>13</v>
      </c>
      <c r="D52" s="73">
        <f>内訳書!D52</f>
        <v>80</v>
      </c>
      <c r="E52" s="27" t="s">
        <v>43</v>
      </c>
      <c r="F52" s="91">
        <f>内訳書!F52</f>
        <v>22900</v>
      </c>
      <c r="G52" s="91">
        <f>内訳書!G52</f>
        <v>24900</v>
      </c>
      <c r="H52" s="91">
        <f>内訳書!H52</f>
        <v>23300</v>
      </c>
      <c r="I52" s="91">
        <f>内訳書!I52</f>
        <v>22200</v>
      </c>
      <c r="J52" s="91">
        <f>内訳書!J52</f>
        <v>12600</v>
      </c>
      <c r="K52" s="91">
        <f>内訳書!K52</f>
        <v>11400</v>
      </c>
      <c r="L52" s="91">
        <f>内訳書!L52</f>
        <v>11700</v>
      </c>
      <c r="M52" s="91">
        <f>内訳書!M52</f>
        <v>17500</v>
      </c>
      <c r="N52" s="91">
        <f>内訳書!N52</f>
        <v>20300</v>
      </c>
      <c r="O52" s="91">
        <f>内訳書!O52</f>
        <v>15200</v>
      </c>
      <c r="P52" s="91">
        <f>内訳書!P52</f>
        <v>12200</v>
      </c>
      <c r="Q52" s="91">
        <f>内訳書!Q52</f>
        <v>16600</v>
      </c>
      <c r="R52" s="37">
        <f>SUM(F52:Q52)</f>
        <v>210800</v>
      </c>
    </row>
    <row r="53" spans="1:25" ht="27" customHeight="1" thickBot="1" x14ac:dyDescent="0.25">
      <c r="A53" s="118"/>
      <c r="B53" s="137"/>
      <c r="C53" s="41" t="s">
        <v>41</v>
      </c>
      <c r="D53" s="42"/>
      <c r="E53" s="43" t="s">
        <v>44</v>
      </c>
      <c r="F53" s="44"/>
      <c r="G53" s="45"/>
      <c r="H53" s="46"/>
      <c r="I53" s="45"/>
      <c r="J53" s="46"/>
      <c r="K53" s="45"/>
      <c r="L53" s="46"/>
      <c r="M53" s="45"/>
      <c r="N53" s="46"/>
      <c r="O53" s="45"/>
      <c r="P53" s="45"/>
      <c r="Q53" s="46"/>
      <c r="R53" s="84">
        <f>SUM(F53:Q53)</f>
        <v>0</v>
      </c>
      <c r="T53" s="10" t="s">
        <v>15</v>
      </c>
      <c r="V53" s="70" t="s">
        <v>46</v>
      </c>
      <c r="W53" s="10"/>
      <c r="X53" s="10" t="s">
        <v>47</v>
      </c>
    </row>
    <row r="54" spans="1:25" ht="40.799999999999997" thickTop="1" thickBot="1" x14ac:dyDescent="0.25">
      <c r="A54" s="118"/>
      <c r="B54" s="138"/>
      <c r="C54" s="3" t="s">
        <v>42</v>
      </c>
      <c r="D54" s="83">
        <f>(D51*D52*12)-D53</f>
        <v>0</v>
      </c>
      <c r="E54" s="82" t="s">
        <v>45</v>
      </c>
      <c r="F54" s="88">
        <f>(F51*F52)-F53</f>
        <v>0</v>
      </c>
      <c r="G54" s="89">
        <f t="shared" ref="G54:Q54" si="11">(G51*G52)-G53</f>
        <v>0</v>
      </c>
      <c r="H54" s="89">
        <f t="shared" si="11"/>
        <v>0</v>
      </c>
      <c r="I54" s="89">
        <f t="shared" si="11"/>
        <v>0</v>
      </c>
      <c r="J54" s="89">
        <f t="shared" si="11"/>
        <v>0</v>
      </c>
      <c r="K54" s="89">
        <f t="shared" si="11"/>
        <v>0</v>
      </c>
      <c r="L54" s="89">
        <f t="shared" si="11"/>
        <v>0</v>
      </c>
      <c r="M54" s="89">
        <f t="shared" si="11"/>
        <v>0</v>
      </c>
      <c r="N54" s="89">
        <f t="shared" si="11"/>
        <v>0</v>
      </c>
      <c r="O54" s="89">
        <f t="shared" si="11"/>
        <v>0</v>
      </c>
      <c r="P54" s="89">
        <f t="shared" si="11"/>
        <v>0</v>
      </c>
      <c r="Q54" s="90">
        <f t="shared" si="11"/>
        <v>0</v>
      </c>
      <c r="R54" s="85">
        <f>SUM(F54:Q54)</f>
        <v>0</v>
      </c>
      <c r="T54" s="86">
        <f>D54+R54</f>
        <v>0</v>
      </c>
      <c r="V54" s="87"/>
      <c r="W54" s="10"/>
      <c r="X54" s="86">
        <f>T54-V54</f>
        <v>0</v>
      </c>
      <c r="Y54" s="109">
        <f>A51</f>
        <v>12</v>
      </c>
    </row>
    <row r="55" spans="1:25" ht="27.6" thickTop="1" thickBot="1" x14ac:dyDescent="0.25">
      <c r="A55" s="118">
        <v>13</v>
      </c>
      <c r="B55" s="142" t="s">
        <v>52</v>
      </c>
      <c r="C55" s="72" t="s">
        <v>11</v>
      </c>
      <c r="D55" s="81"/>
      <c r="E55" s="28" t="s">
        <v>51</v>
      </c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74"/>
    </row>
    <row r="56" spans="1:25" ht="26.4" x14ac:dyDescent="0.2">
      <c r="A56" s="118"/>
      <c r="B56" s="143"/>
      <c r="C56" s="2" t="s">
        <v>13</v>
      </c>
      <c r="D56" s="73">
        <f>内訳書!D56</f>
        <v>150</v>
      </c>
      <c r="E56" s="27" t="s">
        <v>43</v>
      </c>
      <c r="F56" s="91">
        <f>内訳書!F56</f>
        <v>36000</v>
      </c>
      <c r="G56" s="91">
        <f>内訳書!G56</f>
        <v>39900</v>
      </c>
      <c r="H56" s="91">
        <f>内訳書!H56</f>
        <v>37500</v>
      </c>
      <c r="I56" s="91">
        <f>内訳書!I56</f>
        <v>33200</v>
      </c>
      <c r="J56" s="91">
        <f>内訳書!J56</f>
        <v>18900</v>
      </c>
      <c r="K56" s="91">
        <f>内訳書!K56</f>
        <v>17500</v>
      </c>
      <c r="L56" s="91">
        <f>内訳書!L56</f>
        <v>20300</v>
      </c>
      <c r="M56" s="91">
        <f>内訳書!M56</f>
        <v>29600</v>
      </c>
      <c r="N56" s="91">
        <f>内訳書!N56</f>
        <v>34900</v>
      </c>
      <c r="O56" s="91">
        <f>内訳書!O56</f>
        <v>25300</v>
      </c>
      <c r="P56" s="91">
        <f>内訳書!P56</f>
        <v>17600</v>
      </c>
      <c r="Q56" s="91">
        <f>内訳書!Q56</f>
        <v>22500</v>
      </c>
      <c r="R56" s="37">
        <f>SUM(F56:Q56)</f>
        <v>333200</v>
      </c>
    </row>
    <row r="57" spans="1:25" ht="27" customHeight="1" thickBot="1" x14ac:dyDescent="0.25">
      <c r="A57" s="118"/>
      <c r="B57" s="144"/>
      <c r="C57" s="41" t="s">
        <v>41</v>
      </c>
      <c r="D57" s="42"/>
      <c r="E57" s="43" t="s">
        <v>44</v>
      </c>
      <c r="F57" s="44"/>
      <c r="G57" s="45"/>
      <c r="H57" s="46"/>
      <c r="I57" s="45"/>
      <c r="J57" s="46"/>
      <c r="K57" s="45"/>
      <c r="L57" s="46"/>
      <c r="M57" s="45"/>
      <c r="N57" s="46"/>
      <c r="O57" s="45"/>
      <c r="P57" s="45"/>
      <c r="Q57" s="46"/>
      <c r="R57" s="84">
        <f>SUM(F57:Q57)</f>
        <v>0</v>
      </c>
      <c r="T57" s="10" t="s">
        <v>15</v>
      </c>
      <c r="V57" s="70" t="s">
        <v>46</v>
      </c>
      <c r="W57" s="10"/>
      <c r="X57" s="10" t="s">
        <v>47</v>
      </c>
    </row>
    <row r="58" spans="1:25" ht="40.799999999999997" thickTop="1" thickBot="1" x14ac:dyDescent="0.25">
      <c r="A58" s="118"/>
      <c r="B58" s="145"/>
      <c r="C58" s="3" t="s">
        <v>42</v>
      </c>
      <c r="D58" s="83">
        <f>(D55*D56*12)-D57</f>
        <v>0</v>
      </c>
      <c r="E58" s="82" t="s">
        <v>45</v>
      </c>
      <c r="F58" s="88">
        <f t="shared" ref="F58:Q58" si="12">(F55*F56)-F57</f>
        <v>0</v>
      </c>
      <c r="G58" s="89">
        <f t="shared" si="12"/>
        <v>0</v>
      </c>
      <c r="H58" s="89">
        <f t="shared" si="12"/>
        <v>0</v>
      </c>
      <c r="I58" s="89">
        <f t="shared" si="12"/>
        <v>0</v>
      </c>
      <c r="J58" s="89">
        <f t="shared" si="12"/>
        <v>0</v>
      </c>
      <c r="K58" s="89">
        <f t="shared" si="12"/>
        <v>0</v>
      </c>
      <c r="L58" s="89">
        <f t="shared" si="12"/>
        <v>0</v>
      </c>
      <c r="M58" s="89">
        <f t="shared" si="12"/>
        <v>0</v>
      </c>
      <c r="N58" s="89">
        <f t="shared" si="12"/>
        <v>0</v>
      </c>
      <c r="O58" s="89">
        <f t="shared" si="12"/>
        <v>0</v>
      </c>
      <c r="P58" s="89">
        <f>(P55*P56)-P57</f>
        <v>0</v>
      </c>
      <c r="Q58" s="90">
        <f t="shared" si="12"/>
        <v>0</v>
      </c>
      <c r="R58" s="85">
        <f>SUM(F58:Q58)</f>
        <v>0</v>
      </c>
      <c r="T58" s="86">
        <f>D58+R58</f>
        <v>0</v>
      </c>
      <c r="V58" s="87"/>
      <c r="W58" s="10"/>
      <c r="X58" s="86">
        <f>T58-V58</f>
        <v>0</v>
      </c>
      <c r="Y58" s="109">
        <f>A55</f>
        <v>13</v>
      </c>
    </row>
    <row r="59" spans="1:25" ht="27.6" thickTop="1" thickBot="1" x14ac:dyDescent="0.25">
      <c r="A59" s="118">
        <v>14</v>
      </c>
      <c r="B59" s="135" t="s">
        <v>25</v>
      </c>
      <c r="C59" s="72" t="s">
        <v>11</v>
      </c>
      <c r="D59" s="81"/>
      <c r="E59" s="28" t="s">
        <v>51</v>
      </c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74"/>
    </row>
    <row r="60" spans="1:25" ht="26.4" x14ac:dyDescent="0.2">
      <c r="A60" s="118"/>
      <c r="B60" s="136"/>
      <c r="C60" s="2" t="s">
        <v>13</v>
      </c>
      <c r="D60" s="73">
        <f>内訳書!D60</f>
        <v>339</v>
      </c>
      <c r="E60" s="27" t="s">
        <v>43</v>
      </c>
      <c r="F60" s="91">
        <f>内訳書!F60</f>
        <v>68100</v>
      </c>
      <c r="G60" s="91">
        <f>内訳書!G60</f>
        <v>71000</v>
      </c>
      <c r="H60" s="91">
        <f>内訳書!H60</f>
        <v>66900</v>
      </c>
      <c r="I60" s="91">
        <f>内訳書!I60</f>
        <v>68000</v>
      </c>
      <c r="J60" s="91">
        <f>内訳書!J60</f>
        <v>53000</v>
      </c>
      <c r="K60" s="91">
        <f>内訳書!K60</f>
        <v>40200</v>
      </c>
      <c r="L60" s="91">
        <f>内訳書!L60</f>
        <v>57000</v>
      </c>
      <c r="M60" s="91">
        <f>内訳書!M60</f>
        <v>80000</v>
      </c>
      <c r="N60" s="91">
        <f>内訳書!N60</f>
        <v>90000</v>
      </c>
      <c r="O60" s="91">
        <f>内訳書!O60</f>
        <v>70000</v>
      </c>
      <c r="P60" s="91">
        <f>内訳書!P60</f>
        <v>41200</v>
      </c>
      <c r="Q60" s="91">
        <f>内訳書!Q60</f>
        <v>59000</v>
      </c>
      <c r="R60" s="37">
        <f>SUM(F60:Q60)</f>
        <v>764400</v>
      </c>
    </row>
    <row r="61" spans="1:25" ht="27" customHeight="1" thickBot="1" x14ac:dyDescent="0.25">
      <c r="A61" s="118"/>
      <c r="B61" s="137"/>
      <c r="C61" s="41" t="s">
        <v>41</v>
      </c>
      <c r="D61" s="42"/>
      <c r="E61" s="43" t="s">
        <v>44</v>
      </c>
      <c r="F61" s="44"/>
      <c r="G61" s="45"/>
      <c r="H61" s="46"/>
      <c r="I61" s="45"/>
      <c r="J61" s="46"/>
      <c r="K61" s="45"/>
      <c r="L61" s="46"/>
      <c r="M61" s="45"/>
      <c r="N61" s="46"/>
      <c r="O61" s="45"/>
      <c r="P61" s="45"/>
      <c r="Q61" s="46"/>
      <c r="R61" s="84">
        <f>SUM(F61:Q61)</f>
        <v>0</v>
      </c>
      <c r="T61" s="10" t="s">
        <v>15</v>
      </c>
      <c r="V61" s="70" t="s">
        <v>46</v>
      </c>
      <c r="W61" s="10"/>
      <c r="X61" s="10" t="s">
        <v>47</v>
      </c>
    </row>
    <row r="62" spans="1:25" ht="40.799999999999997" thickTop="1" thickBot="1" x14ac:dyDescent="0.25">
      <c r="A62" s="118"/>
      <c r="B62" s="138"/>
      <c r="C62" s="3" t="s">
        <v>42</v>
      </c>
      <c r="D62" s="83">
        <f>(D59*D60*12)-D61</f>
        <v>0</v>
      </c>
      <c r="E62" s="82" t="s">
        <v>45</v>
      </c>
      <c r="F62" s="88">
        <f>(F59*F60)-F61</f>
        <v>0</v>
      </c>
      <c r="G62" s="89">
        <f t="shared" ref="G62:Q62" si="13">(G59*G60)-G61</f>
        <v>0</v>
      </c>
      <c r="H62" s="89">
        <f t="shared" si="13"/>
        <v>0</v>
      </c>
      <c r="I62" s="89">
        <f t="shared" si="13"/>
        <v>0</v>
      </c>
      <c r="J62" s="89">
        <f t="shared" si="13"/>
        <v>0</v>
      </c>
      <c r="K62" s="89">
        <f t="shared" si="13"/>
        <v>0</v>
      </c>
      <c r="L62" s="89">
        <f t="shared" si="13"/>
        <v>0</v>
      </c>
      <c r="M62" s="89">
        <f t="shared" si="13"/>
        <v>0</v>
      </c>
      <c r="N62" s="89">
        <f t="shared" si="13"/>
        <v>0</v>
      </c>
      <c r="O62" s="89">
        <f t="shared" si="13"/>
        <v>0</v>
      </c>
      <c r="P62" s="89">
        <f t="shared" si="13"/>
        <v>0</v>
      </c>
      <c r="Q62" s="90">
        <f t="shared" si="13"/>
        <v>0</v>
      </c>
      <c r="R62" s="85">
        <f>SUM(F62:Q62)</f>
        <v>0</v>
      </c>
      <c r="T62" s="86">
        <f>D62+R62</f>
        <v>0</v>
      </c>
      <c r="V62" s="87"/>
      <c r="W62" s="10"/>
      <c r="X62" s="86">
        <f>T62-V62</f>
        <v>0</v>
      </c>
      <c r="Y62" s="109">
        <f>A59</f>
        <v>14</v>
      </c>
    </row>
    <row r="63" spans="1:25" ht="27.6" thickTop="1" thickBot="1" x14ac:dyDescent="0.25">
      <c r="A63" s="118">
        <v>15</v>
      </c>
      <c r="B63" s="119" t="s">
        <v>24</v>
      </c>
      <c r="C63" s="72" t="s">
        <v>11</v>
      </c>
      <c r="D63" s="81"/>
      <c r="E63" s="28" t="s">
        <v>51</v>
      </c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74"/>
    </row>
    <row r="64" spans="1:25" ht="26.4" x14ac:dyDescent="0.2">
      <c r="A64" s="118"/>
      <c r="B64" s="120"/>
      <c r="C64" s="2" t="s">
        <v>13</v>
      </c>
      <c r="D64" s="73">
        <f>内訳書!D64</f>
        <v>36</v>
      </c>
      <c r="E64" s="27" t="s">
        <v>43</v>
      </c>
      <c r="F64" s="91">
        <f>内訳書!F64</f>
        <v>12400</v>
      </c>
      <c r="G64" s="91">
        <f>内訳書!G64</f>
        <v>12500</v>
      </c>
      <c r="H64" s="91">
        <f>内訳書!H64</f>
        <v>10900</v>
      </c>
      <c r="I64" s="91">
        <f>内訳書!I64</f>
        <v>11000</v>
      </c>
      <c r="J64" s="91">
        <f>内訳書!J64</f>
        <v>9700</v>
      </c>
      <c r="K64" s="91">
        <f>内訳書!K64</f>
        <v>8600</v>
      </c>
      <c r="L64" s="91">
        <f>内訳書!L64</f>
        <v>9700</v>
      </c>
      <c r="M64" s="91">
        <f>内訳書!M64</f>
        <v>12700</v>
      </c>
      <c r="N64" s="91">
        <f>内訳書!N64</f>
        <v>13700</v>
      </c>
      <c r="O64" s="91">
        <f>内訳書!O64</f>
        <v>12100</v>
      </c>
      <c r="P64" s="91">
        <f>内訳書!P64</f>
        <v>10200</v>
      </c>
      <c r="Q64" s="91">
        <f>内訳書!Q64</f>
        <v>9900</v>
      </c>
      <c r="R64" s="37">
        <f>SUM(F64:Q64)</f>
        <v>133400</v>
      </c>
    </row>
    <row r="65" spans="1:25" ht="27" customHeight="1" thickBot="1" x14ac:dyDescent="0.25">
      <c r="A65" s="118"/>
      <c r="B65" s="121"/>
      <c r="C65" s="41" t="s">
        <v>41</v>
      </c>
      <c r="D65" s="42"/>
      <c r="E65" s="43" t="s">
        <v>44</v>
      </c>
      <c r="F65" s="44"/>
      <c r="G65" s="45"/>
      <c r="H65" s="46"/>
      <c r="I65" s="45"/>
      <c r="J65" s="46"/>
      <c r="K65" s="45"/>
      <c r="L65" s="46"/>
      <c r="M65" s="45"/>
      <c r="N65" s="46"/>
      <c r="O65" s="45"/>
      <c r="P65" s="45"/>
      <c r="Q65" s="46"/>
      <c r="R65" s="84">
        <f>SUM(F65:Q65)</f>
        <v>0</v>
      </c>
      <c r="T65" s="10" t="s">
        <v>15</v>
      </c>
      <c r="V65" s="70" t="s">
        <v>46</v>
      </c>
      <c r="W65" s="10"/>
      <c r="X65" s="10" t="s">
        <v>47</v>
      </c>
    </row>
    <row r="66" spans="1:25" ht="40.799999999999997" thickTop="1" thickBot="1" x14ac:dyDescent="0.25">
      <c r="A66" s="118"/>
      <c r="B66" s="122"/>
      <c r="C66" s="3" t="s">
        <v>42</v>
      </c>
      <c r="D66" s="83">
        <f>(D63*D64*12)-D65</f>
        <v>0</v>
      </c>
      <c r="E66" s="82" t="s">
        <v>45</v>
      </c>
      <c r="F66" s="88">
        <f>(F63*F64)-F65</f>
        <v>0</v>
      </c>
      <c r="G66" s="89">
        <f t="shared" ref="G66:Q66" si="14">(G63*G64)-G65</f>
        <v>0</v>
      </c>
      <c r="H66" s="89">
        <f t="shared" si="14"/>
        <v>0</v>
      </c>
      <c r="I66" s="89">
        <f t="shared" si="14"/>
        <v>0</v>
      </c>
      <c r="J66" s="89">
        <f t="shared" si="14"/>
        <v>0</v>
      </c>
      <c r="K66" s="89">
        <f t="shared" si="14"/>
        <v>0</v>
      </c>
      <c r="L66" s="89">
        <f t="shared" si="14"/>
        <v>0</v>
      </c>
      <c r="M66" s="89">
        <f t="shared" si="14"/>
        <v>0</v>
      </c>
      <c r="N66" s="89">
        <f t="shared" si="14"/>
        <v>0</v>
      </c>
      <c r="O66" s="89">
        <f t="shared" si="14"/>
        <v>0</v>
      </c>
      <c r="P66" s="89">
        <f t="shared" si="14"/>
        <v>0</v>
      </c>
      <c r="Q66" s="90">
        <f t="shared" si="14"/>
        <v>0</v>
      </c>
      <c r="R66" s="85">
        <f>SUM(F66:Q66)</f>
        <v>0</v>
      </c>
      <c r="T66" s="86">
        <f>D66+R66</f>
        <v>0</v>
      </c>
      <c r="V66" s="87"/>
      <c r="W66" s="10"/>
      <c r="X66" s="86">
        <f>T66-V66</f>
        <v>0</v>
      </c>
      <c r="Y66" s="109">
        <f>A63</f>
        <v>15</v>
      </c>
    </row>
    <row r="67" spans="1:25" ht="27.6" thickTop="1" thickBot="1" x14ac:dyDescent="0.25">
      <c r="A67" s="118">
        <v>16</v>
      </c>
      <c r="B67" s="139" t="s">
        <v>21</v>
      </c>
      <c r="C67" s="72" t="s">
        <v>11</v>
      </c>
      <c r="D67" s="81"/>
      <c r="E67" s="28" t="s">
        <v>51</v>
      </c>
      <c r="F67" s="66"/>
      <c r="G67" s="67"/>
      <c r="H67" s="59"/>
      <c r="I67" s="59"/>
      <c r="J67" s="59"/>
      <c r="K67" s="59"/>
      <c r="L67" s="60"/>
      <c r="M67" s="81"/>
      <c r="N67" s="81"/>
      <c r="O67" s="81"/>
      <c r="P67" s="94"/>
      <c r="Q67" s="60"/>
      <c r="R67" s="22"/>
    </row>
    <row r="68" spans="1:25" ht="26.4" x14ac:dyDescent="0.2">
      <c r="A68" s="118"/>
      <c r="B68" s="140"/>
      <c r="C68" s="2" t="s">
        <v>13</v>
      </c>
      <c r="D68" s="73">
        <f>内訳書!D68</f>
        <v>123</v>
      </c>
      <c r="E68" s="27" t="s">
        <v>53</v>
      </c>
      <c r="F68" s="53"/>
      <c r="G68" s="54"/>
      <c r="H68" s="55"/>
      <c r="I68" s="58"/>
      <c r="J68" s="55"/>
      <c r="K68" s="55"/>
      <c r="L68" s="55"/>
      <c r="M68" s="80">
        <f>内訳書!M68</f>
        <v>7900</v>
      </c>
      <c r="N68" s="80">
        <f>内訳書!N68</f>
        <v>8200</v>
      </c>
      <c r="O68" s="80">
        <f>内訳書!O68</f>
        <v>7100</v>
      </c>
      <c r="P68" s="55"/>
      <c r="Q68" s="56"/>
      <c r="R68" s="37">
        <f>SUM(M68:O68)</f>
        <v>23200</v>
      </c>
    </row>
    <row r="69" spans="1:25" ht="27" customHeight="1" thickBot="1" x14ac:dyDescent="0.25">
      <c r="A69" s="118"/>
      <c r="B69" s="140"/>
      <c r="C69" s="41" t="s">
        <v>41</v>
      </c>
      <c r="D69" s="42"/>
      <c r="E69" s="43" t="s">
        <v>44</v>
      </c>
      <c r="F69" s="68"/>
      <c r="G69" s="69"/>
      <c r="H69" s="61"/>
      <c r="I69" s="62"/>
      <c r="J69" s="63"/>
      <c r="K69" s="64"/>
      <c r="L69" s="65"/>
      <c r="M69" s="47"/>
      <c r="N69" s="49"/>
      <c r="O69" s="50"/>
      <c r="P69" s="61"/>
      <c r="Q69" s="62"/>
      <c r="R69" s="84">
        <f>SUM(M69:O69)</f>
        <v>0</v>
      </c>
    </row>
    <row r="70" spans="1:25" ht="40.799999999999997" thickTop="1" thickBot="1" x14ac:dyDescent="0.25">
      <c r="A70" s="118"/>
      <c r="B70" s="140"/>
      <c r="C70" s="3" t="s">
        <v>42</v>
      </c>
      <c r="D70" s="83">
        <f>(D67*D68*12)-D69</f>
        <v>0</v>
      </c>
      <c r="E70" s="82" t="s">
        <v>45</v>
      </c>
      <c r="F70" s="99"/>
      <c r="G70" s="100"/>
      <c r="H70" s="95"/>
      <c r="I70" s="95"/>
      <c r="J70" s="96"/>
      <c r="K70" s="95"/>
      <c r="L70" s="95"/>
      <c r="M70" s="89">
        <f>(M67*M68)-M69</f>
        <v>0</v>
      </c>
      <c r="N70" s="89">
        <f>(N67*N68)-N69</f>
        <v>0</v>
      </c>
      <c r="O70" s="89">
        <f>(O67*O68)-O69</f>
        <v>0</v>
      </c>
      <c r="P70" s="95"/>
      <c r="Q70" s="97"/>
      <c r="R70" s="85">
        <f>SUM(M70:O70)</f>
        <v>0</v>
      </c>
      <c r="T70" s="31"/>
    </row>
    <row r="71" spans="1:25" ht="28.5" customHeight="1" thickTop="1" thickBot="1" x14ac:dyDescent="0.25">
      <c r="A71" s="118"/>
      <c r="B71" s="140"/>
      <c r="C71" s="114"/>
      <c r="D71" s="115"/>
      <c r="E71" s="72" t="s">
        <v>51</v>
      </c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74"/>
      <c r="T71" s="31"/>
      <c r="Y71" s="1"/>
    </row>
    <row r="72" spans="1:25" ht="28.5" customHeight="1" x14ac:dyDescent="0.2">
      <c r="A72" s="118"/>
      <c r="B72" s="140"/>
      <c r="C72" s="114"/>
      <c r="D72" s="115"/>
      <c r="E72" s="32" t="s">
        <v>54</v>
      </c>
      <c r="F72" s="91">
        <f>内訳書!F72</f>
        <v>27100</v>
      </c>
      <c r="G72" s="91">
        <f>内訳書!G72</f>
        <v>29000</v>
      </c>
      <c r="H72" s="91">
        <f>内訳書!H72</f>
        <v>24800</v>
      </c>
      <c r="I72" s="91">
        <f>内訳書!I72</f>
        <v>27700</v>
      </c>
      <c r="J72" s="91">
        <f>内訳書!J72</f>
        <v>19100</v>
      </c>
      <c r="K72" s="91">
        <f>内訳書!K72</f>
        <v>19700</v>
      </c>
      <c r="L72" s="91">
        <f>内訳書!L72</f>
        <v>27300</v>
      </c>
      <c r="M72" s="91">
        <f>内訳書!M72</f>
        <v>25100</v>
      </c>
      <c r="N72" s="91">
        <f>内訳書!N72</f>
        <v>26000</v>
      </c>
      <c r="O72" s="91">
        <f>内訳書!O72</f>
        <v>22500</v>
      </c>
      <c r="P72" s="91">
        <f>内訳書!P72</f>
        <v>20900</v>
      </c>
      <c r="Q72" s="91">
        <f>内訳書!Q72</f>
        <v>20400</v>
      </c>
      <c r="R72" s="37">
        <f>SUM(F72:Q72)</f>
        <v>289600</v>
      </c>
      <c r="T72" s="31"/>
      <c r="Y72" s="1"/>
    </row>
    <row r="73" spans="1:25" ht="28.5" customHeight="1" thickBot="1" x14ac:dyDescent="0.25">
      <c r="A73" s="118"/>
      <c r="B73" s="140"/>
      <c r="C73" s="114"/>
      <c r="D73" s="115"/>
      <c r="E73" s="51" t="s">
        <v>44</v>
      </c>
      <c r="F73" s="48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52"/>
      <c r="R73" s="84">
        <f>SUM(F73:Q73)</f>
        <v>0</v>
      </c>
      <c r="T73" s="31"/>
      <c r="Y73" s="1"/>
    </row>
    <row r="74" spans="1:25" ht="28.5" customHeight="1" thickTop="1" thickBot="1" x14ac:dyDescent="0.25">
      <c r="A74" s="118"/>
      <c r="B74" s="140"/>
      <c r="C74" s="114"/>
      <c r="D74" s="115"/>
      <c r="E74" s="33" t="s">
        <v>45</v>
      </c>
      <c r="F74" s="88">
        <f>(F71*F72)-F73</f>
        <v>0</v>
      </c>
      <c r="G74" s="89">
        <f t="shared" ref="G74:Q74" si="15">(G71*G72)-G73</f>
        <v>0</v>
      </c>
      <c r="H74" s="89">
        <f t="shared" si="15"/>
        <v>0</v>
      </c>
      <c r="I74" s="89">
        <f t="shared" si="15"/>
        <v>0</v>
      </c>
      <c r="J74" s="89">
        <f t="shared" si="15"/>
        <v>0</v>
      </c>
      <c r="K74" s="89">
        <f t="shared" si="15"/>
        <v>0</v>
      </c>
      <c r="L74" s="89">
        <f t="shared" si="15"/>
        <v>0</v>
      </c>
      <c r="M74" s="89">
        <f t="shared" si="15"/>
        <v>0</v>
      </c>
      <c r="N74" s="89">
        <f t="shared" si="15"/>
        <v>0</v>
      </c>
      <c r="O74" s="89">
        <f t="shared" si="15"/>
        <v>0</v>
      </c>
      <c r="P74" s="89">
        <f t="shared" si="15"/>
        <v>0</v>
      </c>
      <c r="Q74" s="90">
        <f t="shared" si="15"/>
        <v>0</v>
      </c>
      <c r="R74" s="85">
        <f>SUM(F74:Q74)</f>
        <v>0</v>
      </c>
      <c r="T74" s="31"/>
      <c r="Y74" s="1"/>
    </row>
    <row r="75" spans="1:25" ht="28.5" customHeight="1" thickTop="1" thickBot="1" x14ac:dyDescent="0.25">
      <c r="A75" s="118"/>
      <c r="B75" s="140"/>
      <c r="C75" s="114"/>
      <c r="D75" s="115"/>
      <c r="E75" s="72" t="s">
        <v>51</v>
      </c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74"/>
      <c r="T75" s="31"/>
      <c r="Y75" s="1"/>
    </row>
    <row r="76" spans="1:25" ht="28.5" customHeight="1" x14ac:dyDescent="0.2">
      <c r="A76" s="118"/>
      <c r="B76" s="140"/>
      <c r="C76" s="114"/>
      <c r="D76" s="115"/>
      <c r="E76" s="32" t="s">
        <v>55</v>
      </c>
      <c r="F76" s="98">
        <f>内訳書!F76</f>
        <v>16400</v>
      </c>
      <c r="G76" s="98">
        <f>内訳書!G76</f>
        <v>17400</v>
      </c>
      <c r="H76" s="98">
        <f>内訳書!H76</f>
        <v>14900</v>
      </c>
      <c r="I76" s="98">
        <f>内訳書!I76</f>
        <v>16700</v>
      </c>
      <c r="J76" s="98">
        <f>内訳書!J76</f>
        <v>15500</v>
      </c>
      <c r="K76" s="98">
        <f>内訳書!K76</f>
        <v>16600</v>
      </c>
      <c r="L76" s="98">
        <f>内訳書!L76</f>
        <v>17400</v>
      </c>
      <c r="M76" s="98">
        <f>内訳書!M76</f>
        <v>22100</v>
      </c>
      <c r="N76" s="98">
        <f>内訳書!N76</f>
        <v>21500</v>
      </c>
      <c r="O76" s="98">
        <f>内訳書!O76</f>
        <v>20100</v>
      </c>
      <c r="P76" s="98">
        <f>内訳書!P76</f>
        <v>15100</v>
      </c>
      <c r="Q76" s="98">
        <f>内訳書!Q76</f>
        <v>15300</v>
      </c>
      <c r="R76" s="37">
        <f>SUM(F76:Q76)</f>
        <v>209000</v>
      </c>
      <c r="T76" s="31"/>
      <c r="Y76" s="1"/>
    </row>
    <row r="77" spans="1:25" ht="28.5" customHeight="1" thickBot="1" x14ac:dyDescent="0.25">
      <c r="A77" s="118"/>
      <c r="B77" s="140"/>
      <c r="C77" s="114"/>
      <c r="D77" s="115"/>
      <c r="E77" s="51" t="s">
        <v>44</v>
      </c>
      <c r="F77" s="57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52"/>
      <c r="R77" s="84">
        <f>SUM(F77:Q77)</f>
        <v>0</v>
      </c>
      <c r="T77" s="31"/>
      <c r="Y77" s="1"/>
    </row>
    <row r="78" spans="1:25" ht="28.2" customHeight="1" thickTop="1" thickBot="1" x14ac:dyDescent="0.25">
      <c r="A78" s="118"/>
      <c r="B78" s="140"/>
      <c r="C78" s="114"/>
      <c r="D78" s="115"/>
      <c r="E78" s="33" t="s">
        <v>45</v>
      </c>
      <c r="F78" s="5">
        <f>(F75*F76)-F77</f>
        <v>0</v>
      </c>
      <c r="G78" s="6">
        <f t="shared" ref="G78:Q78" si="16">(G75*G76)-G77</f>
        <v>0</v>
      </c>
      <c r="H78" s="6">
        <f t="shared" si="16"/>
        <v>0</v>
      </c>
      <c r="I78" s="89">
        <f t="shared" si="16"/>
        <v>0</v>
      </c>
      <c r="J78" s="89">
        <f t="shared" si="16"/>
        <v>0</v>
      </c>
      <c r="K78" s="89">
        <f t="shared" si="16"/>
        <v>0</v>
      </c>
      <c r="L78" s="89">
        <f t="shared" si="16"/>
        <v>0</v>
      </c>
      <c r="M78" s="89">
        <f t="shared" si="16"/>
        <v>0</v>
      </c>
      <c r="N78" s="89">
        <f t="shared" si="16"/>
        <v>0</v>
      </c>
      <c r="O78" s="89">
        <f t="shared" si="16"/>
        <v>0</v>
      </c>
      <c r="P78" s="89">
        <f t="shared" si="16"/>
        <v>0</v>
      </c>
      <c r="Q78" s="102">
        <f t="shared" si="16"/>
        <v>0</v>
      </c>
      <c r="R78" s="85">
        <f>SUM(F78:Q78)</f>
        <v>0</v>
      </c>
      <c r="T78" s="10" t="s">
        <v>15</v>
      </c>
      <c r="V78" s="70" t="s">
        <v>46</v>
      </c>
      <c r="W78" s="10"/>
      <c r="X78" s="10" t="s">
        <v>47</v>
      </c>
      <c r="Y78" s="1"/>
    </row>
    <row r="79" spans="1:25" ht="28.2" customHeight="1" thickTop="1" thickBot="1" x14ac:dyDescent="0.25">
      <c r="A79" s="118"/>
      <c r="B79" s="141"/>
      <c r="C79" s="116"/>
      <c r="D79" s="117"/>
      <c r="E79" s="34" t="s">
        <v>38</v>
      </c>
      <c r="F79" s="104">
        <f t="shared" ref="F79:Q79" si="17">F68+F72+F76</f>
        <v>43500</v>
      </c>
      <c r="G79" s="105">
        <f t="shared" si="17"/>
        <v>46400</v>
      </c>
      <c r="H79" s="106">
        <f t="shared" si="17"/>
        <v>39700</v>
      </c>
      <c r="I79" s="107">
        <f t="shared" si="17"/>
        <v>44400</v>
      </c>
      <c r="J79" s="107">
        <f t="shared" si="17"/>
        <v>34600</v>
      </c>
      <c r="K79" s="107">
        <f t="shared" si="17"/>
        <v>36300</v>
      </c>
      <c r="L79" s="107">
        <f t="shared" si="17"/>
        <v>44700</v>
      </c>
      <c r="M79" s="107">
        <f t="shared" si="17"/>
        <v>55100</v>
      </c>
      <c r="N79" s="107">
        <f t="shared" si="17"/>
        <v>55700</v>
      </c>
      <c r="O79" s="107">
        <f t="shared" si="17"/>
        <v>49700</v>
      </c>
      <c r="P79" s="107">
        <f t="shared" si="17"/>
        <v>36000</v>
      </c>
      <c r="Q79" s="108">
        <f t="shared" si="17"/>
        <v>35700</v>
      </c>
      <c r="R79" s="35">
        <f>SUM(F79:Q79)</f>
        <v>521800</v>
      </c>
      <c r="T79" s="86">
        <f>D70+R70+R74+R78</f>
        <v>0</v>
      </c>
      <c r="V79" s="87"/>
      <c r="W79" s="10"/>
      <c r="X79" s="86">
        <f>T79-V79</f>
        <v>0</v>
      </c>
      <c r="Y79" s="109">
        <f>A67</f>
        <v>16</v>
      </c>
    </row>
    <row r="80" spans="1:25" s="11" customFormat="1" ht="9.9" customHeight="1" thickTop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R80" s="13"/>
      <c r="S80" s="13"/>
      <c r="T80" s="13"/>
      <c r="U80" s="13"/>
      <c r="V80"/>
      <c r="W80"/>
      <c r="X80"/>
    </row>
    <row r="81" spans="1:25" s="11" customFormat="1" ht="28.5" customHeight="1" thickBot="1" x14ac:dyDescent="0.25">
      <c r="A81" s="12"/>
      <c r="B81" s="71" t="s">
        <v>59</v>
      </c>
      <c r="C81" s="12"/>
      <c r="D81" s="12"/>
      <c r="E81" s="12"/>
      <c r="F81" s="12"/>
      <c r="G81" s="12"/>
      <c r="H81" s="12"/>
      <c r="I81" s="12"/>
      <c r="J81" s="12"/>
      <c r="R81" s="13"/>
      <c r="S81" s="13"/>
      <c r="T81" s="13"/>
      <c r="U81" s="13"/>
      <c r="V81"/>
      <c r="W81"/>
      <c r="X81"/>
    </row>
    <row r="82" spans="1:25" s="16" customFormat="1" ht="28.5" customHeight="1" thickTop="1" thickBot="1" x14ac:dyDescent="0.25">
      <c r="A82" s="14"/>
      <c r="B82" s="15" t="s">
        <v>30</v>
      </c>
      <c r="C82" s="127">
        <f>X10+X14+X18+X22+X26+X30+X34+X42+X46+X50+X54+X58+X62+X66+X79+X38</f>
        <v>0</v>
      </c>
      <c r="D82" s="128"/>
      <c r="E82" s="14" t="s">
        <v>31</v>
      </c>
      <c r="F82" s="129">
        <f>ROUNDDOWN(C82,0)</f>
        <v>0</v>
      </c>
      <c r="G82" s="130"/>
      <c r="H82" s="131"/>
      <c r="I82" s="16" t="s">
        <v>32</v>
      </c>
      <c r="J82" s="17" t="s">
        <v>33</v>
      </c>
      <c r="K82" s="132"/>
      <c r="L82" s="133"/>
      <c r="M82" s="134"/>
      <c r="N82" s="18"/>
      <c r="O82" s="17" t="s">
        <v>34</v>
      </c>
      <c r="P82" s="123"/>
      <c r="Q82" s="124"/>
      <c r="R82" s="125"/>
      <c r="S82" s="25"/>
      <c r="T82" s="25"/>
      <c r="U82" s="25"/>
      <c r="V82"/>
      <c r="W82"/>
      <c r="X82"/>
      <c r="Y82" s="11"/>
    </row>
    <row r="83" spans="1:25" s="7" customFormat="1" ht="22.5" customHeight="1" thickTop="1" x14ac:dyDescent="0.2">
      <c r="C83" s="126" t="s">
        <v>35</v>
      </c>
      <c r="D83" s="126"/>
      <c r="E83" s="19"/>
      <c r="F83" s="126" t="s">
        <v>62</v>
      </c>
      <c r="G83" s="126"/>
      <c r="H83" s="126"/>
      <c r="I83" s="19"/>
      <c r="J83" s="19"/>
      <c r="K83" s="126" t="s">
        <v>63</v>
      </c>
      <c r="L83" s="126"/>
      <c r="M83" s="126"/>
      <c r="O83" s="19"/>
      <c r="P83" s="126" t="s">
        <v>64</v>
      </c>
      <c r="Q83" s="126"/>
      <c r="R83" s="126"/>
      <c r="S83" s="26"/>
      <c r="T83" s="20"/>
      <c r="U83" s="26"/>
      <c r="V83"/>
      <c r="W83"/>
      <c r="X83"/>
      <c r="Y83" s="11"/>
    </row>
    <row r="84" spans="1:25" x14ac:dyDescent="0.2">
      <c r="B84" s="160" t="s">
        <v>70</v>
      </c>
      <c r="Y84" s="11"/>
    </row>
    <row r="85" spans="1:25" x14ac:dyDescent="0.2">
      <c r="B85" s="112" t="s">
        <v>65</v>
      </c>
      <c r="Y85" s="11"/>
    </row>
    <row r="86" spans="1:25" x14ac:dyDescent="0.2">
      <c r="B86" s="112" t="s">
        <v>66</v>
      </c>
      <c r="Y86" s="11"/>
    </row>
    <row r="87" spans="1:25" ht="16.2" x14ac:dyDescent="0.2">
      <c r="B87" s="112" t="s">
        <v>69</v>
      </c>
      <c r="V87" s="16"/>
      <c r="W87" s="16"/>
      <c r="X87" s="16"/>
      <c r="Y87" s="10"/>
    </row>
    <row r="88" spans="1:25" x14ac:dyDescent="0.2">
      <c r="B88" s="112" t="s">
        <v>49</v>
      </c>
      <c r="V88" s="7"/>
      <c r="W88" s="7"/>
      <c r="X88" s="7"/>
      <c r="Y88" s="10"/>
    </row>
    <row r="89" spans="1:25" x14ac:dyDescent="0.2">
      <c r="B89" s="112" t="s">
        <v>67</v>
      </c>
      <c r="Y89" s="10"/>
    </row>
    <row r="90" spans="1:25" x14ac:dyDescent="0.2">
      <c r="B90" s="113" t="s">
        <v>68</v>
      </c>
    </row>
    <row r="91" spans="1:25" x14ac:dyDescent="0.2">
      <c r="B91" s="112" t="s">
        <v>50</v>
      </c>
    </row>
  </sheetData>
  <sheetProtection selectLockedCells="1"/>
  <mergeCells count="46">
    <mergeCell ref="A35:A38"/>
    <mergeCell ref="B35:B38"/>
    <mergeCell ref="A7:A10"/>
    <mergeCell ref="B7:B10"/>
    <mergeCell ref="B1:U1"/>
    <mergeCell ref="C2:E2"/>
    <mergeCell ref="B5:B6"/>
    <mergeCell ref="C5:D6"/>
    <mergeCell ref="E5:R5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A59:A62"/>
    <mergeCell ref="B59:B62"/>
    <mergeCell ref="A63:A66"/>
    <mergeCell ref="B63:B66"/>
    <mergeCell ref="A67:A79"/>
    <mergeCell ref="B67:B79"/>
    <mergeCell ref="C71:D79"/>
    <mergeCell ref="F82:H82"/>
    <mergeCell ref="K82:M82"/>
    <mergeCell ref="P82:R82"/>
    <mergeCell ref="C83:D83"/>
    <mergeCell ref="F83:H83"/>
    <mergeCell ref="K83:M83"/>
    <mergeCell ref="P83:R83"/>
    <mergeCell ref="C82:D82"/>
  </mergeCells>
  <phoneticPr fontId="3"/>
  <dataValidations count="1">
    <dataValidation type="custom" allowBlank="1" showInputMessage="1" showErrorMessage="1" sqref="I7:Q7 D7 D11 I11:Q11 D15 I15:Q15 D19 I19:Q19 D23 I23:Q23 D27 I39:Q39 D43 I43:Q43 D67 M67:O67 I71:Q71 I75:Q75 D31 I31:Q31 D51 I51:Q51 D63 I63:Q63 D55 I55:Q55 D59 I59:Q59 D47 I47:Q47 D39 I27:Q27 I35:Q35 D35" xr:uid="{00000000-0002-0000-0100-000000000000}">
      <formula1>ROUND(D7,2)=D7</formula1>
    </dataValidation>
  </dataValidations>
  <printOptions horizontalCentered="1"/>
  <pageMargins left="0.19685039370078741" right="0.19685039370078741" top="0.74803149606299213" bottom="0.27559055118110237" header="0.31496062992125984" footer="0.31496062992125984"/>
  <pageSetup paperSize="8" scale="46" orientation="portrait" r:id="rId1"/>
  <rowBreaks count="1" manualBreakCount="1">
    <brk id="6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内訳書</vt:lpstr>
      <vt:lpstr>内訳書 (力率割引＋基本料金割引欄あり２)</vt:lpstr>
      <vt:lpstr>内訳書!Print_Area</vt:lpstr>
      <vt:lpstr>'内訳書 (力率割引＋基本料金割引欄あり２)'!Print_Area</vt:lpstr>
      <vt:lpstr>内訳書!Print_Titles</vt:lpstr>
      <vt:lpstr>'内訳書 (力率割引＋基本料金割引欄あり２)'!Print_Titles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2025-08-07T04:59:36Z</dcterms:modified>
</cp:coreProperties>
</file>