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ntre\ONDANKA--ASSESS\00E_環境管理\00E_6_15 「ふくしまゼロカーボン宣言」事業\○学校、事業所共通\R7\02_見える化ツール\"/>
    </mc:Choice>
  </mc:AlternateContent>
  <bookViews>
    <workbookView xWindow="0" yWindow="0" windowWidth="23040" windowHeight="8928"/>
  </bookViews>
  <sheets>
    <sheet name="CO2排出量見える化ツール" sheetId="6" r:id="rId1"/>
    <sheet name="記入例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6" l="1"/>
  <c r="P108" i="6" l="1"/>
  <c r="O108" i="6"/>
  <c r="N108" i="6"/>
  <c r="M108" i="6"/>
  <c r="L108" i="6"/>
  <c r="K108" i="6"/>
  <c r="J108" i="6"/>
  <c r="I108" i="6"/>
  <c r="H108" i="6"/>
  <c r="G108" i="6"/>
  <c r="F108" i="6"/>
  <c r="P107" i="6"/>
  <c r="O107" i="6"/>
  <c r="N107" i="6"/>
  <c r="M107" i="6"/>
  <c r="L107" i="6"/>
  <c r="K107" i="6"/>
  <c r="J107" i="6"/>
  <c r="I107" i="6"/>
  <c r="H107" i="6"/>
  <c r="G107" i="6"/>
  <c r="F107" i="6"/>
  <c r="P106" i="6"/>
  <c r="O106" i="6"/>
  <c r="N106" i="6"/>
  <c r="M106" i="6"/>
  <c r="L106" i="6"/>
  <c r="K106" i="6"/>
  <c r="J106" i="6"/>
  <c r="I106" i="6"/>
  <c r="H106" i="6"/>
  <c r="G106" i="6"/>
  <c r="F106" i="6"/>
  <c r="P105" i="6"/>
  <c r="O105" i="6"/>
  <c r="N105" i="6"/>
  <c r="M105" i="6"/>
  <c r="L105" i="6"/>
  <c r="K105" i="6"/>
  <c r="J105" i="6"/>
  <c r="I105" i="6"/>
  <c r="H105" i="6"/>
  <c r="G105" i="6"/>
  <c r="F105" i="6"/>
  <c r="P104" i="6"/>
  <c r="O104" i="6"/>
  <c r="N104" i="6"/>
  <c r="M104" i="6"/>
  <c r="L104" i="6"/>
  <c r="K104" i="6"/>
  <c r="J104" i="6"/>
  <c r="I104" i="6"/>
  <c r="H104" i="6"/>
  <c r="G104" i="6"/>
  <c r="F104" i="6"/>
  <c r="P103" i="6"/>
  <c r="O103" i="6"/>
  <c r="N103" i="6"/>
  <c r="M103" i="6"/>
  <c r="L103" i="6"/>
  <c r="K103" i="6"/>
  <c r="J103" i="6"/>
  <c r="I103" i="6"/>
  <c r="H103" i="6"/>
  <c r="G103" i="6"/>
  <c r="F103" i="6"/>
  <c r="P102" i="6"/>
  <c r="O102" i="6"/>
  <c r="N102" i="6"/>
  <c r="M102" i="6"/>
  <c r="L102" i="6"/>
  <c r="K102" i="6"/>
  <c r="J102" i="6"/>
  <c r="I102" i="6"/>
  <c r="H102" i="6"/>
  <c r="G102" i="6"/>
  <c r="F102" i="6"/>
  <c r="P101" i="6"/>
  <c r="O101" i="6"/>
  <c r="N101" i="6"/>
  <c r="M101" i="6"/>
  <c r="L101" i="6"/>
  <c r="K101" i="6"/>
  <c r="J101" i="6"/>
  <c r="I101" i="6"/>
  <c r="H101" i="6"/>
  <c r="G101" i="6"/>
  <c r="F101" i="6"/>
  <c r="P100" i="6"/>
  <c r="O100" i="6"/>
  <c r="N100" i="6"/>
  <c r="M100" i="6"/>
  <c r="L100" i="6"/>
  <c r="K100" i="6"/>
  <c r="J100" i="6"/>
  <c r="I100" i="6"/>
  <c r="H100" i="6"/>
  <c r="F100" i="6"/>
  <c r="P99" i="6"/>
  <c r="O99" i="6"/>
  <c r="N99" i="6"/>
  <c r="M99" i="6"/>
  <c r="L99" i="6"/>
  <c r="K99" i="6"/>
  <c r="J99" i="6"/>
  <c r="I99" i="6"/>
  <c r="H99" i="6"/>
  <c r="G99" i="6"/>
  <c r="F99" i="6"/>
  <c r="P98" i="6"/>
  <c r="O98" i="6"/>
  <c r="N98" i="6"/>
  <c r="M98" i="6"/>
  <c r="L98" i="6"/>
  <c r="K98" i="6"/>
  <c r="J98" i="6"/>
  <c r="I98" i="6"/>
  <c r="H98" i="6"/>
  <c r="G98" i="6"/>
  <c r="F98" i="6"/>
  <c r="P97" i="6"/>
  <c r="O97" i="6"/>
  <c r="N97" i="6"/>
  <c r="M97" i="6"/>
  <c r="L97" i="6"/>
  <c r="K97" i="6"/>
  <c r="J97" i="6"/>
  <c r="I97" i="6"/>
  <c r="H97" i="6"/>
  <c r="G97" i="6"/>
  <c r="F97" i="6"/>
  <c r="P96" i="6"/>
  <c r="O96" i="6"/>
  <c r="N96" i="6"/>
  <c r="M96" i="6"/>
  <c r="L96" i="6"/>
  <c r="K96" i="6"/>
  <c r="J96" i="6"/>
  <c r="I96" i="6"/>
  <c r="H96" i="6"/>
  <c r="G96" i="6"/>
  <c r="F96" i="6"/>
  <c r="Q96" i="6" s="1"/>
  <c r="P95" i="6"/>
  <c r="O95" i="6"/>
  <c r="N95" i="6"/>
  <c r="M95" i="6"/>
  <c r="L95" i="6"/>
  <c r="K95" i="6"/>
  <c r="J95" i="6"/>
  <c r="I95" i="6"/>
  <c r="H95" i="6"/>
  <c r="Q95" i="6" s="1"/>
  <c r="G95" i="6"/>
  <c r="F95" i="6"/>
  <c r="E97" i="6"/>
  <c r="E95" i="6"/>
  <c r="E96" i="6"/>
  <c r="E108" i="6"/>
  <c r="E107" i="6"/>
  <c r="E106" i="6"/>
  <c r="E105" i="6"/>
  <c r="E104" i="6"/>
  <c r="E103" i="6"/>
  <c r="E102" i="6"/>
  <c r="E101" i="6"/>
  <c r="E100" i="6"/>
  <c r="E99" i="6"/>
  <c r="E98" i="6"/>
  <c r="P108" i="7"/>
  <c r="O108" i="7"/>
  <c r="N108" i="7"/>
  <c r="M108" i="7"/>
  <c r="L108" i="7"/>
  <c r="K108" i="7"/>
  <c r="J108" i="7"/>
  <c r="I108" i="7"/>
  <c r="H108" i="7"/>
  <c r="G108" i="7"/>
  <c r="F108" i="7"/>
  <c r="E108" i="7"/>
  <c r="Q108" i="7" s="1"/>
  <c r="P107" i="7"/>
  <c r="O107" i="7"/>
  <c r="N107" i="7"/>
  <c r="M107" i="7"/>
  <c r="L107" i="7"/>
  <c r="K107" i="7"/>
  <c r="J107" i="7"/>
  <c r="I107" i="7"/>
  <c r="H107" i="7"/>
  <c r="G107" i="7"/>
  <c r="F107" i="7"/>
  <c r="E107" i="7"/>
  <c r="Q107" i="7" s="1"/>
  <c r="P106" i="7"/>
  <c r="O106" i="7"/>
  <c r="N106" i="7"/>
  <c r="M106" i="7"/>
  <c r="L106" i="7"/>
  <c r="K106" i="7"/>
  <c r="J106" i="7"/>
  <c r="I106" i="7"/>
  <c r="H106" i="7"/>
  <c r="G106" i="7"/>
  <c r="F106" i="7"/>
  <c r="E106" i="7"/>
  <c r="Q106" i="7" s="1"/>
  <c r="P105" i="7"/>
  <c r="O105" i="7"/>
  <c r="N105" i="7"/>
  <c r="M105" i="7"/>
  <c r="L105" i="7"/>
  <c r="K105" i="7"/>
  <c r="J105" i="7"/>
  <c r="I105" i="7"/>
  <c r="Q105" i="7" s="1"/>
  <c r="H105" i="7"/>
  <c r="G105" i="7"/>
  <c r="F105" i="7"/>
  <c r="E105" i="7"/>
  <c r="P104" i="7"/>
  <c r="O104" i="7"/>
  <c r="N104" i="7"/>
  <c r="M104" i="7"/>
  <c r="L104" i="7"/>
  <c r="K104" i="7"/>
  <c r="J104" i="7"/>
  <c r="I104" i="7"/>
  <c r="H104" i="7"/>
  <c r="G104" i="7"/>
  <c r="F104" i="7"/>
  <c r="Q104" i="7" s="1"/>
  <c r="E104" i="7"/>
  <c r="P103" i="7"/>
  <c r="O103" i="7"/>
  <c r="N103" i="7"/>
  <c r="M103" i="7"/>
  <c r="L103" i="7"/>
  <c r="K103" i="7"/>
  <c r="J103" i="7"/>
  <c r="I103" i="7"/>
  <c r="Q103" i="7" s="1"/>
  <c r="H103" i="7"/>
  <c r="G103" i="7"/>
  <c r="F103" i="7"/>
  <c r="E103" i="7"/>
  <c r="P102" i="7"/>
  <c r="O102" i="7"/>
  <c r="N102" i="7"/>
  <c r="M102" i="7"/>
  <c r="L102" i="7"/>
  <c r="K102" i="7"/>
  <c r="J102" i="7"/>
  <c r="I102" i="7"/>
  <c r="H102" i="7"/>
  <c r="G102" i="7"/>
  <c r="F102" i="7"/>
  <c r="Q102" i="7" s="1"/>
  <c r="E102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Q101" i="7" s="1"/>
  <c r="P100" i="7"/>
  <c r="O100" i="7"/>
  <c r="N100" i="7"/>
  <c r="M100" i="7"/>
  <c r="L100" i="7"/>
  <c r="K100" i="7"/>
  <c r="J100" i="7"/>
  <c r="I100" i="7"/>
  <c r="H100" i="7"/>
  <c r="G100" i="7"/>
  <c r="F100" i="7"/>
  <c r="E100" i="7"/>
  <c r="Q100" i="7" s="1"/>
  <c r="P99" i="7"/>
  <c r="O99" i="7"/>
  <c r="N99" i="7"/>
  <c r="M99" i="7"/>
  <c r="L99" i="7"/>
  <c r="K99" i="7"/>
  <c r="J99" i="7"/>
  <c r="I99" i="7"/>
  <c r="H99" i="7"/>
  <c r="G99" i="7"/>
  <c r="F99" i="7"/>
  <c r="E99" i="7"/>
  <c r="Q99" i="7" s="1"/>
  <c r="P98" i="7"/>
  <c r="O98" i="7"/>
  <c r="N98" i="7"/>
  <c r="M98" i="7"/>
  <c r="L98" i="7"/>
  <c r="K98" i="7"/>
  <c r="J98" i="7"/>
  <c r="I98" i="7"/>
  <c r="H98" i="7"/>
  <c r="G98" i="7"/>
  <c r="F98" i="7"/>
  <c r="E98" i="7"/>
  <c r="Q98" i="7" s="1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P96" i="7"/>
  <c r="O96" i="7"/>
  <c r="N96" i="7"/>
  <c r="M96" i="7"/>
  <c r="L96" i="7"/>
  <c r="K96" i="7"/>
  <c r="J96" i="7"/>
  <c r="I96" i="7"/>
  <c r="H96" i="7"/>
  <c r="G96" i="7"/>
  <c r="F96" i="7"/>
  <c r="Q96" i="7" s="1"/>
  <c r="E96" i="7"/>
  <c r="P95" i="7"/>
  <c r="O95" i="7"/>
  <c r="N95" i="7"/>
  <c r="M95" i="7"/>
  <c r="L95" i="7"/>
  <c r="K95" i="7"/>
  <c r="Q95" i="7" s="1"/>
  <c r="J95" i="7"/>
  <c r="I95" i="7"/>
  <c r="H95" i="7"/>
  <c r="G95" i="7"/>
  <c r="F95" i="7"/>
  <c r="E95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P56" i="7"/>
  <c r="O56" i="7"/>
  <c r="N56" i="7"/>
  <c r="M56" i="7"/>
  <c r="L56" i="7"/>
  <c r="K56" i="7"/>
  <c r="J56" i="7"/>
  <c r="I56" i="7"/>
  <c r="H56" i="7"/>
  <c r="G56" i="7"/>
  <c r="F56" i="7"/>
  <c r="E56" i="7"/>
  <c r="P55" i="7"/>
  <c r="O55" i="7"/>
  <c r="N55" i="7"/>
  <c r="M55" i="7"/>
  <c r="L55" i="7"/>
  <c r="K55" i="7"/>
  <c r="J55" i="7"/>
  <c r="I55" i="7"/>
  <c r="H55" i="7"/>
  <c r="G55" i="7"/>
  <c r="F55" i="7"/>
  <c r="E55" i="7"/>
  <c r="Q51" i="7"/>
  <c r="Q50" i="7"/>
  <c r="P28" i="7"/>
  <c r="O28" i="7"/>
  <c r="N28" i="7"/>
  <c r="M28" i="7"/>
  <c r="L28" i="7"/>
  <c r="K28" i="7"/>
  <c r="J28" i="7"/>
  <c r="I28" i="7"/>
  <c r="H28" i="7"/>
  <c r="G28" i="7"/>
  <c r="F28" i="7"/>
  <c r="E28" i="7"/>
  <c r="P27" i="7"/>
  <c r="O27" i="7"/>
  <c r="N27" i="7"/>
  <c r="M27" i="7"/>
  <c r="L27" i="7"/>
  <c r="K27" i="7"/>
  <c r="J27" i="7"/>
  <c r="I27" i="7"/>
  <c r="H27" i="7"/>
  <c r="G27" i="7"/>
  <c r="F27" i="7"/>
  <c r="E27" i="7"/>
  <c r="Q23" i="7"/>
  <c r="Q22" i="7"/>
  <c r="Q97" i="6" l="1"/>
  <c r="Q105" i="6"/>
  <c r="Q100" i="6"/>
  <c r="Q106" i="6"/>
  <c r="Q108" i="6"/>
  <c r="Q104" i="6"/>
  <c r="Q98" i="6"/>
  <c r="Q101" i="6"/>
  <c r="Q103" i="6"/>
  <c r="Q102" i="6"/>
  <c r="Q107" i="6"/>
  <c r="Q99" i="6"/>
  <c r="Q55" i="7"/>
  <c r="Q56" i="7"/>
  <c r="Q27" i="7"/>
  <c r="Q28" i="7"/>
  <c r="F15" i="7" l="1"/>
  <c r="F2" i="7"/>
  <c r="F7" i="7" s="1"/>
  <c r="F8" i="7" l="1"/>
  <c r="F9" i="7"/>
  <c r="F10" i="7"/>
  <c r="F11" i="7"/>
  <c r="F12" i="7"/>
  <c r="F13" i="7"/>
  <c r="F6" i="7"/>
  <c r="F17" i="7"/>
  <c r="F18" i="7" s="1"/>
  <c r="Q23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P56" i="6"/>
  <c r="O56" i="6"/>
  <c r="N56" i="6"/>
  <c r="M56" i="6"/>
  <c r="L56" i="6"/>
  <c r="K56" i="6"/>
  <c r="J56" i="6"/>
  <c r="I56" i="6"/>
  <c r="H56" i="6"/>
  <c r="G56" i="6"/>
  <c r="F56" i="6"/>
  <c r="E56" i="6"/>
  <c r="P55" i="6"/>
  <c r="O55" i="6"/>
  <c r="N55" i="6"/>
  <c r="M55" i="6"/>
  <c r="L55" i="6"/>
  <c r="K55" i="6"/>
  <c r="J55" i="6"/>
  <c r="I55" i="6"/>
  <c r="H55" i="6"/>
  <c r="G55" i="6"/>
  <c r="F55" i="6"/>
  <c r="E55" i="6"/>
  <c r="Q51" i="6"/>
  <c r="Q50" i="6"/>
  <c r="P28" i="6"/>
  <c r="O28" i="6"/>
  <c r="N28" i="6"/>
  <c r="M28" i="6"/>
  <c r="L28" i="6"/>
  <c r="K28" i="6"/>
  <c r="J28" i="6"/>
  <c r="I28" i="6"/>
  <c r="H28" i="6"/>
  <c r="G28" i="6"/>
  <c r="F28" i="6"/>
  <c r="E28" i="6"/>
  <c r="P27" i="6"/>
  <c r="O27" i="6"/>
  <c r="N27" i="6"/>
  <c r="M27" i="6"/>
  <c r="L27" i="6"/>
  <c r="K27" i="6"/>
  <c r="J27" i="6"/>
  <c r="I27" i="6"/>
  <c r="H27" i="6"/>
  <c r="G27" i="6"/>
  <c r="F27" i="6"/>
  <c r="E27" i="6"/>
  <c r="Q22" i="6"/>
  <c r="Q56" i="6" l="1"/>
  <c r="Q55" i="6"/>
  <c r="Q28" i="6"/>
  <c r="Q27" i="6"/>
  <c r="F2" i="6" l="1"/>
  <c r="F7" i="6" s="1"/>
  <c r="F15" i="6"/>
  <c r="F12" i="6" l="1"/>
  <c r="F13" i="6"/>
  <c r="F10" i="6"/>
  <c r="F9" i="6"/>
  <c r="F11" i="6"/>
  <c r="F8" i="6"/>
  <c r="F17" i="6"/>
  <c r="F18" i="6" s="1"/>
  <c r="F6" i="6"/>
</calcChain>
</file>

<file path=xl/sharedStrings.xml><?xml version="1.0" encoding="utf-8"?>
<sst xmlns="http://schemas.openxmlformats.org/spreadsheetml/2006/main" count="392" uniqueCount="77">
  <si>
    <t>排出係数</t>
    <rPh sb="0" eb="2">
      <t>ハイシュツ</t>
    </rPh>
    <rPh sb="2" eb="4">
      <t>ケイスウ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</si>
  <si>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</si>
  <si>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</si>
  <si>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</si>
  <si>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</si>
  <si>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</si>
  <si>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</si>
  <si>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</si>
  <si>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</si>
  <si>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</si>
  <si>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</si>
  <si>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</si>
  <si>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</si>
  <si>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電気使用量</t>
    <rPh sb="0" eb="5">
      <t>デンキシヨウリョウ</t>
    </rPh>
    <phoneticPr fontId="1"/>
  </si>
  <si>
    <t>水道使用量</t>
    <rPh sb="0" eb="5">
      <t>スイドウシヨウリョウ</t>
    </rPh>
    <phoneticPr fontId="1"/>
  </si>
  <si>
    <t>電気使用に伴う二酸化炭素排出量</t>
    <rPh sb="0" eb="2">
      <t>デンキ</t>
    </rPh>
    <rPh sb="2" eb="4">
      <t>シヨウ</t>
    </rPh>
    <rPh sb="5" eb="6">
      <t>トモナ</t>
    </rPh>
    <rPh sb="7" eb="10">
      <t>ニサンカ</t>
    </rPh>
    <rPh sb="10" eb="12">
      <t>タンソ</t>
    </rPh>
    <rPh sb="12" eb="14">
      <t>ハイシュツ</t>
    </rPh>
    <rPh sb="14" eb="15">
      <t>リョウ</t>
    </rPh>
    <phoneticPr fontId="1"/>
  </si>
  <si>
    <t>（kWh）</t>
    <phoneticPr fontId="1"/>
  </si>
  <si>
    <t>（kg-CO2）</t>
    <phoneticPr fontId="1"/>
  </si>
  <si>
    <t>水道使用に伴う二酸化炭素排出量</t>
    <rPh sb="0" eb="2">
      <t>スイドウ</t>
    </rPh>
    <rPh sb="2" eb="4">
      <t>シヨウ</t>
    </rPh>
    <rPh sb="5" eb="6">
      <t>トモナ</t>
    </rPh>
    <rPh sb="7" eb="10">
      <t>ニサンカ</t>
    </rPh>
    <rPh sb="10" eb="12">
      <t>タンソ</t>
    </rPh>
    <rPh sb="12" eb="14">
      <t>ハイシュツ</t>
    </rPh>
    <rPh sb="14" eb="15">
      <t>リョウ</t>
    </rPh>
    <phoneticPr fontId="1"/>
  </si>
  <si>
    <t>年度計</t>
    <rPh sb="0" eb="2">
      <t>ネンド</t>
    </rPh>
    <rPh sb="2" eb="3">
      <t>ケイ</t>
    </rPh>
    <phoneticPr fontId="1"/>
  </si>
  <si>
    <t>（m3）</t>
    <phoneticPr fontId="1"/>
  </si>
  <si>
    <t>前年度二酸化炭素排出量</t>
    <rPh sb="0" eb="3">
      <t>ゼンネンド</t>
    </rPh>
    <rPh sb="3" eb="11">
      <t>ニサンカタンソハイシュツリョウ</t>
    </rPh>
    <phoneticPr fontId="1"/>
  </si>
  <si>
    <t>削減目標</t>
    <rPh sb="0" eb="2">
      <t>サクゲン</t>
    </rPh>
    <rPh sb="2" eb="4">
      <t>モクヒョウ</t>
    </rPh>
    <phoneticPr fontId="1"/>
  </si>
  <si>
    <t>kg-CO2</t>
    <phoneticPr fontId="1"/>
  </si>
  <si>
    <t>％</t>
    <phoneticPr fontId="1"/>
  </si>
  <si>
    <t>必要削減量</t>
    <rPh sb="0" eb="2">
      <t>ヒツヨウ</t>
    </rPh>
    <rPh sb="2" eb="5">
      <t>サクゲンリョウ</t>
    </rPh>
    <phoneticPr fontId="1"/>
  </si>
  <si>
    <t>電気</t>
    <rPh sb="0" eb="2">
      <t>デンキ</t>
    </rPh>
    <phoneticPr fontId="1"/>
  </si>
  <si>
    <t>水道</t>
    <rPh sb="0" eb="2">
      <t>スイドウ</t>
    </rPh>
    <phoneticPr fontId="1"/>
  </si>
  <si>
    <t>kWh</t>
    <phoneticPr fontId="1"/>
  </si>
  <si>
    <t>m3</t>
    <phoneticPr fontId="1"/>
  </si>
  <si>
    <t>・・・水道使用量の削減のみで達成する場合</t>
    <rPh sb="3" eb="8">
      <t>スイドウシヨウリョウ</t>
    </rPh>
    <rPh sb="9" eb="11">
      <t>サクゲン</t>
    </rPh>
    <rPh sb="14" eb="16">
      <t>タッセイ</t>
    </rPh>
    <rPh sb="18" eb="20">
      <t>バアイ</t>
    </rPh>
    <phoneticPr fontId="1"/>
  </si>
  <si>
    <t>・・・電気使用量の削減のみで達成する場合</t>
    <rPh sb="3" eb="8">
      <t>デンキシヨウリョウ</t>
    </rPh>
    <rPh sb="9" eb="11">
      <t>サクゲン</t>
    </rPh>
    <rPh sb="14" eb="16">
      <t>タッセイ</t>
    </rPh>
    <rPh sb="18" eb="20">
      <t>バアイ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</si>
  <si>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</si>
  <si>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</si>
  <si>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</si>
  <si>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</si>
  <si>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今年度二酸化炭素排出量</t>
    <rPh sb="0" eb="3">
      <t>コンネンド</t>
    </rPh>
    <rPh sb="3" eb="11">
      <t>ニサンカタンソハイシュツリョウ</t>
    </rPh>
    <phoneticPr fontId="1"/>
  </si>
  <si>
    <t>⑥</t>
    <phoneticPr fontId="1"/>
  </si>
  <si>
    <t>削減量</t>
    <rPh sb="0" eb="3">
      <t>サクゲンリョウ</t>
    </rPh>
    <phoneticPr fontId="1"/>
  </si>
  <si>
    <t>⑦</t>
    <phoneticPr fontId="1"/>
  </si>
  <si>
    <t>⑤</t>
    <phoneticPr fontId="1"/>
  </si>
  <si>
    <t>メモ</t>
    <phoneticPr fontId="1"/>
  </si>
  <si>
    <t>（特記事項等）</t>
    <rPh sb="1" eb="3">
      <t>トッキ</t>
    </rPh>
    <rPh sb="3" eb="5">
      <t>ジコウ</t>
    </rPh>
    <rPh sb="5" eb="6">
      <t>ナド</t>
    </rPh>
    <phoneticPr fontId="1"/>
  </si>
  <si>
    <t>燃料使用量</t>
    <rPh sb="0" eb="2">
      <t>ネンリョウ</t>
    </rPh>
    <rPh sb="2" eb="5">
      <t>シヨウリョウ</t>
    </rPh>
    <phoneticPr fontId="1"/>
  </si>
  <si>
    <t>燃料使用に伴う二酸化炭素排出量</t>
    <rPh sb="0" eb="2">
      <t>ネンリョウ</t>
    </rPh>
    <rPh sb="2" eb="4">
      <t>シヨウ</t>
    </rPh>
    <rPh sb="5" eb="6">
      <t>トモナ</t>
    </rPh>
    <rPh sb="7" eb="10">
      <t>ニサンカ</t>
    </rPh>
    <rPh sb="10" eb="12">
      <t>タンソ</t>
    </rPh>
    <rPh sb="12" eb="14">
      <t>ハイシュツ</t>
    </rPh>
    <rPh sb="14" eb="15">
      <t>リョウ</t>
    </rPh>
    <phoneticPr fontId="1"/>
  </si>
  <si>
    <t>LPガス、都市ガス（m3）</t>
    <rPh sb="5" eb="7">
      <t>トシ</t>
    </rPh>
    <phoneticPr fontId="1"/>
  </si>
  <si>
    <t>ガソリン、灯油、軽油、A重油（L)</t>
    <rPh sb="12" eb="14">
      <t>ジュウユ</t>
    </rPh>
    <phoneticPr fontId="1"/>
  </si>
  <si>
    <t>L</t>
    <phoneticPr fontId="1"/>
  </si>
  <si>
    <t>ガソリン</t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</si>
  <si>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</si>
  <si>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</si>
  <si>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A重油</t>
    <rPh sb="1" eb="3">
      <t>ジュウユ</t>
    </rPh>
    <phoneticPr fontId="1"/>
  </si>
  <si>
    <t>LPガス</t>
    <phoneticPr fontId="1"/>
  </si>
  <si>
    <t>都市ガス</t>
    <rPh sb="0" eb="2">
      <t>トシ</t>
    </rPh>
    <phoneticPr fontId="1"/>
  </si>
  <si>
    <t>・・・ガソリン使用量の削減のみで達成する場合</t>
    <rPh sb="7" eb="10">
      <t>シヨウリョウ</t>
    </rPh>
    <phoneticPr fontId="1"/>
  </si>
  <si>
    <t>・・・灯油使用量の削減のみで達成する場合</t>
    <rPh sb="3" eb="5">
      <t>トウユ</t>
    </rPh>
    <rPh sb="5" eb="8">
      <t>シヨウリョウ</t>
    </rPh>
    <phoneticPr fontId="1"/>
  </si>
  <si>
    <t>・・・軽油使用量の削減のみで達成する場合</t>
    <rPh sb="3" eb="5">
      <t>ケイユ</t>
    </rPh>
    <rPh sb="5" eb="8">
      <t>シヨウリョウ</t>
    </rPh>
    <phoneticPr fontId="1"/>
  </si>
  <si>
    <t>・・・A重油使用量の削減のみで達成する場合</t>
    <rPh sb="4" eb="6">
      <t>ジュウユ</t>
    </rPh>
    <rPh sb="6" eb="9">
      <t>シヨウリョウ</t>
    </rPh>
    <phoneticPr fontId="1"/>
  </si>
  <si>
    <t>・・・LPガス使用量の削減のみで達成する場合</t>
    <rPh sb="7" eb="10">
      <t>シヨウリョウ</t>
    </rPh>
    <phoneticPr fontId="1"/>
  </si>
  <si>
    <t>・・・都市ガス使用量の削減のみで達成する場合</t>
    <rPh sb="3" eb="5">
      <t>トシ</t>
    </rPh>
    <rPh sb="7" eb="10">
      <t>シヨウリョウ</t>
    </rPh>
    <phoneticPr fontId="1"/>
  </si>
  <si>
    <t>（kg-CO2）</t>
  </si>
  <si>
    <t>令和６年度</t>
    <rPh sb="0" eb="2">
      <t>レイワ</t>
    </rPh>
    <rPh sb="3" eb="5">
      <t>ネンド</t>
    </rPh>
    <phoneticPr fontId="1"/>
  </si>
  <si>
    <t>令和６年度（ガソリン）</t>
    <rPh sb="0" eb="2">
      <t>レイワ</t>
    </rPh>
    <rPh sb="3" eb="5">
      <t>ネンド</t>
    </rPh>
    <phoneticPr fontId="1"/>
  </si>
  <si>
    <t>令和６年度（灯油）</t>
    <rPh sb="0" eb="2">
      <t>レイワ</t>
    </rPh>
    <rPh sb="3" eb="5">
      <t>ネンド</t>
    </rPh>
    <rPh sb="6" eb="8">
      <t>トウユ</t>
    </rPh>
    <phoneticPr fontId="1"/>
  </si>
  <si>
    <t>令和６年度（軽油）</t>
    <rPh sb="0" eb="2">
      <t>レイワ</t>
    </rPh>
    <rPh sb="3" eb="5">
      <t>ネンド</t>
    </rPh>
    <rPh sb="6" eb="8">
      <t>ケイユ</t>
    </rPh>
    <phoneticPr fontId="1"/>
  </si>
  <si>
    <t>令和６年度（A重油）</t>
    <rPh sb="0" eb="2">
      <t>レイワ</t>
    </rPh>
    <rPh sb="3" eb="5">
      <t>ネンド</t>
    </rPh>
    <rPh sb="7" eb="9">
      <t>ジュウユ</t>
    </rPh>
    <phoneticPr fontId="1"/>
  </si>
  <si>
    <t>令和６年度（LPガス）</t>
    <rPh sb="0" eb="2">
      <t>レイワ</t>
    </rPh>
    <rPh sb="3" eb="5">
      <t>ネンド</t>
    </rPh>
    <phoneticPr fontId="1"/>
  </si>
  <si>
    <t>令和６年度（都市ガス）</t>
    <rPh sb="0" eb="2">
      <t>レイワ</t>
    </rPh>
    <rPh sb="3" eb="5">
      <t>ネンド</t>
    </rPh>
    <rPh sb="6" eb="8">
      <t>トシ</t>
    </rPh>
    <phoneticPr fontId="1"/>
  </si>
  <si>
    <t>令和６年度（その他）</t>
    <rPh sb="0" eb="2">
      <t>レイワ</t>
    </rPh>
    <rPh sb="3" eb="5">
      <t>ネンド</t>
    </rPh>
    <rPh sb="8" eb="9">
      <t>ホカ</t>
    </rPh>
    <phoneticPr fontId="1"/>
  </si>
  <si>
    <t>令和７年度</t>
    <rPh sb="0" eb="2">
      <t>レイワ</t>
    </rPh>
    <rPh sb="3" eb="5">
      <t>ネンド</t>
    </rPh>
    <phoneticPr fontId="1"/>
  </si>
  <si>
    <t>令和７年度（ガソリン）</t>
    <rPh sb="0" eb="2">
      <t>レイワ</t>
    </rPh>
    <rPh sb="3" eb="5">
      <t>ネンド</t>
    </rPh>
    <phoneticPr fontId="1"/>
  </si>
  <si>
    <t>令和７年度（灯油）</t>
    <rPh sb="0" eb="2">
      <t>レイワ</t>
    </rPh>
    <rPh sb="3" eb="5">
      <t>ネンド</t>
    </rPh>
    <rPh sb="6" eb="8">
      <t>トウユ</t>
    </rPh>
    <phoneticPr fontId="1"/>
  </si>
  <si>
    <t>令和７年度（軽油）</t>
    <rPh sb="0" eb="2">
      <t>レイワ</t>
    </rPh>
    <rPh sb="3" eb="5">
      <t>ネンド</t>
    </rPh>
    <rPh sb="6" eb="8">
      <t>ケイユ</t>
    </rPh>
    <phoneticPr fontId="1"/>
  </si>
  <si>
    <t>令和７年度（A重油）</t>
    <rPh sb="0" eb="2">
      <t>レイワ</t>
    </rPh>
    <rPh sb="3" eb="5">
      <t>ネンド</t>
    </rPh>
    <rPh sb="7" eb="9">
      <t>ジュウユ</t>
    </rPh>
    <phoneticPr fontId="1"/>
  </si>
  <si>
    <t>令和７年度（LPガス）</t>
    <rPh sb="0" eb="2">
      <t>レイワ</t>
    </rPh>
    <rPh sb="3" eb="5">
      <t>ネンド</t>
    </rPh>
    <phoneticPr fontId="1"/>
  </si>
  <si>
    <t>令和７年度（都市ガス）</t>
    <rPh sb="0" eb="2">
      <t>レイワ</t>
    </rPh>
    <rPh sb="3" eb="5">
      <t>ネンド</t>
    </rPh>
    <rPh sb="6" eb="8">
      <t>トシ</t>
    </rPh>
    <phoneticPr fontId="1"/>
  </si>
  <si>
    <t>令和７年度（その他）</t>
    <rPh sb="0" eb="2">
      <t>レイワ</t>
    </rPh>
    <rPh sb="3" eb="5">
      <t>ネンド</t>
    </rPh>
    <rPh sb="8" eb="9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</si>
</sst>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0" borderId="26" xfId="0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2" borderId="2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5" xfId="0" applyFill="1" applyBorder="1">
      <alignment vertical="center"/>
    </xf>
    <xf numFmtId="0" fontId="6" fillId="0" borderId="3" xfId="0" applyFont="1" applyBorder="1">
      <alignment vertical="center"/>
    </xf>
    <xf numFmtId="0" fontId="0" fillId="2" borderId="28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6" xfId="0" applyFill="1" applyBorder="1">
      <alignment vertical="center"/>
    </xf>
    <xf numFmtId="0" fontId="0" fillId="0" borderId="29" xfId="0" applyBorder="1">
      <alignment vertical="center"/>
    </xf>
    <xf numFmtId="0" fontId="6" fillId="0" borderId="30" xfId="0" applyFont="1" applyBorder="1">
      <alignment vertical="center"/>
    </xf>
    <xf numFmtId="0" fontId="0" fillId="2" borderId="31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2" xfId="0" applyFill="1" applyBorder="1">
      <alignment vertical="center"/>
    </xf>
    <xf numFmtId="0" fontId="7" fillId="0" borderId="0" xfId="0" applyFont="1">
      <alignment vertical="center"/>
    </xf>
    <xf numFmtId="0" fontId="0" fillId="0" borderId="3" xfId="0" applyFill="1" applyBorder="1">
      <alignment vertical="center"/>
    </xf>
    <xf numFmtId="0" fontId="0" fillId="0" borderId="30" xfId="0" applyBorder="1">
      <alignment vertical="center"/>
    </xf>
    <xf numFmtId="0" fontId="0" fillId="0" borderId="30" xfId="0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2" fillId="2" borderId="2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電気使用量（</a:t>
            </a:r>
            <a:r>
              <a:rPr lang="en-US" altLang="ja-JP"/>
              <a:t>kWh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CO2排出量見える化ツール!$C$22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CO2排出量見える化ツール!$E$22:$P$22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F1-4FAC-9833-0DBE6FB2D8C6}"/>
            </c:ext>
          </c:extLst>
        </c:ser>
        <c:ser>
          <c:idx val="1"/>
          <c:order val="1"/>
          <c:tx>
            <c:strRef>
              <c:f>CO2排出量見える化ツール!$C$23</c:f>
              <c:strCache>
                <c:ptCount val="1"/>
                <c:pt idx="0">
                  <c:v>令和７年度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CO2排出量見える化ツール!$E$23:$P$23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F1-4FAC-9833-0DBE6FB2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軽油由来二酸化炭素排出量（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CO2排出量見える化ツール!$C$97</c:f>
              <c:strCache>
                <c:ptCount val="1"/>
                <c:pt idx="0">
                  <c:v>令和６年度（軽油）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CO2排出量見える化ツール!$E$97:$P$97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084-4CAE-8BC4-3D23F5B830C7}"/>
            </c:ext>
          </c:extLst>
        </c:ser>
        <c:ser>
          <c:idx val="1"/>
          <c:order val="1"/>
          <c:tx>
            <c:strRef>
              <c:f>CO2排出量見える化ツール!$C$104</c:f>
              <c:strCache>
                <c:ptCount val="1"/>
                <c:pt idx="0">
                  <c:v>令和７年度（軽油）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CO2排出量見える化ツール!$E$104:$P$104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084-4CAE-8BC4-3D23F5B8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重油使用量（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CO2排出量見える化ツール!$C$81</c:f>
              <c:strCache>
                <c:ptCount val="1"/>
                <c:pt idx="0">
                  <c:v>令和６年度（A重油）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CO2排出量見える化ツール!$E$81:$P$81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A90-4B52-85FC-A6713F44CF94}"/>
            </c:ext>
          </c:extLst>
        </c:ser>
        <c:ser>
          <c:idx val="1"/>
          <c:order val="1"/>
          <c:tx>
            <c:strRef>
              <c:f>CO2排出量見える化ツール!$C$88</c:f>
              <c:strCache>
                <c:ptCount val="1"/>
                <c:pt idx="0">
                  <c:v>令和７年度（A重油）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CO2排出量見える化ツール!$E$88:$P$88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A90-4B52-85FC-A6713F44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50"/>
              <a:t>A</a:t>
            </a:r>
            <a:r>
              <a:rPr lang="ja-JP" altLang="en-US" sz="1050"/>
              <a:t>重油由来二酸化炭素排出量（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CO2排出量見える化ツール!$C$98</c:f>
              <c:strCache>
                <c:ptCount val="1"/>
                <c:pt idx="0">
                  <c:v>令和６年度（A重油）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CO2排出量見える化ツール!$E$98:$P$98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B94-4E5F-AA36-50DEAB4CEF8E}"/>
            </c:ext>
          </c:extLst>
        </c:ser>
        <c:ser>
          <c:idx val="1"/>
          <c:order val="1"/>
          <c:tx>
            <c:strRef>
              <c:f>CO2排出量見える化ツール!$C$105</c:f>
              <c:strCache>
                <c:ptCount val="1"/>
                <c:pt idx="0">
                  <c:v>令和７年度（A重油）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CO2排出量見える化ツール!$E$105:$P$105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B94-4E5F-AA36-50DEAB4CE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CO2排出量見える化ツール!$C$82</c:f>
              <c:strCache>
                <c:ptCount val="1"/>
                <c:pt idx="0">
                  <c:v>令和６年度（LPガス）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CO2排出量見える化ツール!$E$82:$P$82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597-486E-9C18-2007D7C16B91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CO2排出量見える化ツール!$E$89:$P$89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597-486E-9C18-2007D7C16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50"/>
              <a:t>LP</a:t>
            </a:r>
            <a:r>
              <a:rPr lang="ja-JP" altLang="en-US" sz="1050"/>
              <a:t>ガス由来二酸化炭素排出量（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CO2排出量見える化ツール!$C$99</c:f>
              <c:strCache>
                <c:ptCount val="1"/>
                <c:pt idx="0">
                  <c:v>令和６年度（LPガス）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CO2排出量見える化ツール!$E$99:$P$99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7C9-4C01-9F48-5AA5FF6B0830}"/>
            </c:ext>
          </c:extLst>
        </c:ser>
        <c:ser>
          <c:idx val="1"/>
          <c:order val="1"/>
          <c:tx>
            <c:strRef>
              <c:f>CO2排出量見える化ツール!$C$106</c:f>
              <c:strCache>
                <c:ptCount val="1"/>
                <c:pt idx="0">
                  <c:v>令和７年度（LPガス）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CO2排出量見える化ツール!$E$106:$P$106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7C9-4C01-9F48-5AA5FF6B0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CO2排出量見える化ツール!$C$83</c:f>
              <c:strCache>
                <c:ptCount val="1"/>
                <c:pt idx="0">
                  <c:v>令和６年度（都市ガス）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CO2排出量見える化ツール!$E$83:$P$83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10D-4ED9-B440-9517D8568096}"/>
            </c:ext>
          </c:extLst>
        </c:ser>
        <c:ser>
          <c:idx val="1"/>
          <c:order val="1"/>
          <c:tx>
            <c:strRef>
              <c:f>CO2排出量見える化ツール!$C$90</c:f>
              <c:strCache>
                <c:ptCount val="1"/>
                <c:pt idx="0">
                  <c:v>令和７年度（都市ガス）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CO2排出量見える化ツール!$E$90:$P$90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10D-4ED9-B440-9517D8568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都市ガス由来二酸化炭素排出量（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CO2排出量見える化ツール!$C$100</c:f>
              <c:strCache>
                <c:ptCount val="1"/>
                <c:pt idx="0">
                  <c:v>令和６年度（都市ガス）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CO2排出量見える化ツール!$E$100:$P$100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638-4A42-AC76-7067F7E1B013}"/>
            </c:ext>
          </c:extLst>
        </c:ser>
        <c:ser>
          <c:idx val="1"/>
          <c:order val="1"/>
          <c:tx>
            <c:strRef>
              <c:f>CO2排出量見える化ツール!$C$107</c:f>
              <c:strCache>
                <c:ptCount val="1"/>
                <c:pt idx="0">
                  <c:v>令和７年度（都市ガス）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CO2排出量見える化ツール!$E$107:$P$107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638-4A42-AC76-7067F7E1B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電気使用量（</a:t>
            </a:r>
            <a:r>
              <a:rPr lang="en-US" altLang="ja-JP"/>
              <a:t>kWh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記入例!$C$22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記入例!$E$22:$P$22</c:f>
              <c:numCache>
                <c:formatCode>General</c:formatCode>
                <c:ptCount val="12"/>
                <c:pt idx="0">
                  <c:v>7500</c:v>
                </c:pt>
                <c:pt idx="1">
                  <c:v>8100</c:v>
                </c:pt>
                <c:pt idx="2">
                  <c:v>8500</c:v>
                </c:pt>
                <c:pt idx="3">
                  <c:v>10000</c:v>
                </c:pt>
                <c:pt idx="4">
                  <c:v>8000</c:v>
                </c:pt>
                <c:pt idx="5">
                  <c:v>11450</c:v>
                </c:pt>
                <c:pt idx="6">
                  <c:v>11160</c:v>
                </c:pt>
                <c:pt idx="7">
                  <c:v>10000</c:v>
                </c:pt>
                <c:pt idx="8">
                  <c:v>11000</c:v>
                </c:pt>
                <c:pt idx="9">
                  <c:v>11000</c:v>
                </c:pt>
                <c:pt idx="10">
                  <c:v>12000</c:v>
                </c:pt>
                <c:pt idx="11">
                  <c:v>9000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FCF-41D5-ADDB-0FC6470A3446}"/>
            </c:ext>
          </c:extLst>
        </c:ser>
        <c:ser>
          <c:idx val="1"/>
          <c:order val="1"/>
          <c:tx>
            <c:strRef>
              <c:f>記入例!$C$23</c:f>
              <c:strCache>
                <c:ptCount val="1"/>
                <c:pt idx="0">
                  <c:v>令和７年度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記入例!$E$23:$P$23</c:f>
              <c:numCache>
                <c:formatCode>General</c:formatCode>
                <c:ptCount val="12"/>
                <c:pt idx="0">
                  <c:v>7400</c:v>
                </c:pt>
                <c:pt idx="1">
                  <c:v>7500</c:v>
                </c:pt>
                <c:pt idx="2">
                  <c:v>8000</c:v>
                </c:pt>
                <c:pt idx="3">
                  <c:v>9800</c:v>
                </c:pt>
                <c:pt idx="4">
                  <c:v>8100</c:v>
                </c:pt>
                <c:pt idx="5">
                  <c:v>12077</c:v>
                </c:pt>
                <c:pt idx="6">
                  <c:v>7670</c:v>
                </c:pt>
                <c:pt idx="7">
                  <c:v>7500</c:v>
                </c:pt>
                <c:pt idx="8">
                  <c:v>8000</c:v>
                </c:pt>
                <c:pt idx="9">
                  <c:v>8100</c:v>
                </c:pt>
                <c:pt idx="10">
                  <c:v>8500</c:v>
                </c:pt>
                <c:pt idx="11">
                  <c:v>7000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FCF-41D5-ADDB-0FC6470A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電気由来二酸化炭素排出量（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記入例!$C$27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記入例!$E$27:$P$27</c:f>
              <c:numCache>
                <c:formatCode>General</c:formatCode>
                <c:ptCount val="12"/>
                <c:pt idx="0">
                  <c:v>3172.5</c:v>
                </c:pt>
                <c:pt idx="1">
                  <c:v>3426.2999999999997</c:v>
                </c:pt>
                <c:pt idx="2">
                  <c:v>3595.5</c:v>
                </c:pt>
                <c:pt idx="3">
                  <c:v>4230</c:v>
                </c:pt>
                <c:pt idx="4">
                  <c:v>3384</c:v>
                </c:pt>
                <c:pt idx="5">
                  <c:v>4843.3499999999995</c:v>
                </c:pt>
                <c:pt idx="6">
                  <c:v>4720.68</c:v>
                </c:pt>
                <c:pt idx="7">
                  <c:v>4230</c:v>
                </c:pt>
                <c:pt idx="8">
                  <c:v>4653</c:v>
                </c:pt>
                <c:pt idx="9">
                  <c:v>4653</c:v>
                </c:pt>
                <c:pt idx="10">
                  <c:v>5076</c:v>
                </c:pt>
                <c:pt idx="11">
                  <c:v>3807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0DE-4492-B58C-22CEE45C062E}"/>
            </c:ext>
          </c:extLst>
        </c:ser>
        <c:ser>
          <c:idx val="1"/>
          <c:order val="1"/>
          <c:tx>
            <c:strRef>
              <c:f>記入例!$C$28</c:f>
              <c:strCache>
                <c:ptCount val="1"/>
                <c:pt idx="0">
                  <c:v>令和７年度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記入例!$E$28:$P$28</c:f>
              <c:numCache>
                <c:formatCode>General</c:formatCode>
                <c:ptCount val="12"/>
                <c:pt idx="0">
                  <c:v>3130.2</c:v>
                </c:pt>
                <c:pt idx="1">
                  <c:v>3172.5</c:v>
                </c:pt>
                <c:pt idx="2">
                  <c:v>3384</c:v>
                </c:pt>
                <c:pt idx="3">
                  <c:v>4145.3999999999996</c:v>
                </c:pt>
                <c:pt idx="4">
                  <c:v>3426.2999999999997</c:v>
                </c:pt>
                <c:pt idx="5">
                  <c:v>5108.5709999999999</c:v>
                </c:pt>
                <c:pt idx="6">
                  <c:v>3244.41</c:v>
                </c:pt>
                <c:pt idx="7">
                  <c:v>3172.5</c:v>
                </c:pt>
                <c:pt idx="8">
                  <c:v>3384</c:v>
                </c:pt>
                <c:pt idx="9">
                  <c:v>3426.2999999999997</c:v>
                </c:pt>
                <c:pt idx="10">
                  <c:v>3595.5</c:v>
                </c:pt>
                <c:pt idx="11">
                  <c:v>2961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0DE-4492-B58C-22CEE45C0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記入例!$C$50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記入例!$E$50:$P$50</c:f>
              <c:numCache>
                <c:formatCode>General</c:formatCode>
                <c:ptCount val="12"/>
                <c:pt idx="0">
                  <c:v>100</c:v>
                </c:pt>
                <c:pt idx="1">
                  <c:v>105</c:v>
                </c:pt>
                <c:pt idx="2">
                  <c:v>120</c:v>
                </c:pt>
                <c:pt idx="3">
                  <c:v>150</c:v>
                </c:pt>
                <c:pt idx="4">
                  <c:v>180</c:v>
                </c:pt>
                <c:pt idx="5">
                  <c:v>170</c:v>
                </c:pt>
                <c:pt idx="6">
                  <c:v>154</c:v>
                </c:pt>
                <c:pt idx="7">
                  <c:v>120</c:v>
                </c:pt>
                <c:pt idx="8">
                  <c:v>115</c:v>
                </c:pt>
                <c:pt idx="9">
                  <c:v>120</c:v>
                </c:pt>
                <c:pt idx="10">
                  <c:v>110</c:v>
                </c:pt>
                <c:pt idx="11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CF1-47BD-8E6E-8AD5EB89380D}"/>
            </c:ext>
          </c:extLst>
        </c:ser>
        <c:ser>
          <c:idx val="1"/>
          <c:order val="1"/>
          <c:tx>
            <c:strRef>
              <c:f>記入例!$C$51</c:f>
              <c:strCache>
                <c:ptCount val="1"/>
                <c:pt idx="0">
                  <c:v>令和７年度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記入例!$E$51:$P$51</c:f>
              <c:numCache>
                <c:formatCode>General</c:formatCode>
                <c:ptCount val="12"/>
                <c:pt idx="0">
                  <c:v>95</c:v>
                </c:pt>
                <c:pt idx="1">
                  <c:v>98</c:v>
                </c:pt>
                <c:pt idx="2">
                  <c:v>125</c:v>
                </c:pt>
                <c:pt idx="3">
                  <c:v>160</c:v>
                </c:pt>
                <c:pt idx="4">
                  <c:v>175</c:v>
                </c:pt>
                <c:pt idx="5">
                  <c:v>163</c:v>
                </c:pt>
                <c:pt idx="6">
                  <c:v>150</c:v>
                </c:pt>
                <c:pt idx="7">
                  <c:v>130</c:v>
                </c:pt>
                <c:pt idx="8">
                  <c:v>100</c:v>
                </c:pt>
                <c:pt idx="9">
                  <c:v>100</c:v>
                </c:pt>
                <c:pt idx="10">
                  <c:v>98</c:v>
                </c:pt>
                <c:pt idx="11">
                  <c:v>90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CF1-47BD-8E6E-8AD5EB893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電気由来二酸化炭素排出量（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CO2排出量見える化ツール!$C$27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CO2排出量見える化ツール!$E$27:$P$27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F68-452A-A81A-4C133B28A510}"/>
            </c:ext>
          </c:extLst>
        </c:ser>
        <c:ser>
          <c:idx val="1"/>
          <c:order val="1"/>
          <c:tx>
            <c:strRef>
              <c:f>CO2排出量見える化ツール!$C$28</c:f>
              <c:strCache>
                <c:ptCount val="1"/>
                <c:pt idx="0">
                  <c:v>令和７年度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CO2排出量見える化ツール!$E$28:$P$28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F68-452A-A81A-4C133B28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水道由来二酸化炭素排出量（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記入例!$C$55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記入例!$E$55:$P$55</c:f>
              <c:numCache>
                <c:formatCode>General</c:formatCode>
                <c:ptCount val="12"/>
                <c:pt idx="0">
                  <c:v>49</c:v>
                </c:pt>
                <c:pt idx="1">
                  <c:v>51.449999999999996</c:v>
                </c:pt>
                <c:pt idx="2">
                  <c:v>58.8</c:v>
                </c:pt>
                <c:pt idx="3">
                  <c:v>73.5</c:v>
                </c:pt>
                <c:pt idx="4">
                  <c:v>88.2</c:v>
                </c:pt>
                <c:pt idx="5">
                  <c:v>83.3</c:v>
                </c:pt>
                <c:pt idx="6">
                  <c:v>75.459999999999994</c:v>
                </c:pt>
                <c:pt idx="7">
                  <c:v>58.8</c:v>
                </c:pt>
                <c:pt idx="8">
                  <c:v>56.35</c:v>
                </c:pt>
                <c:pt idx="9">
                  <c:v>58.8</c:v>
                </c:pt>
                <c:pt idx="10">
                  <c:v>53.9</c:v>
                </c:pt>
                <c:pt idx="11">
                  <c:v>49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D4B-4EDD-B3CE-3B706157B6F7}"/>
            </c:ext>
          </c:extLst>
        </c:ser>
        <c:ser>
          <c:idx val="1"/>
          <c:order val="1"/>
          <c:tx>
            <c:strRef>
              <c:f>記入例!$C$56</c:f>
              <c:strCache>
                <c:ptCount val="1"/>
                <c:pt idx="0">
                  <c:v>令和７年度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記入例!$E$56:$P$56</c:f>
              <c:numCache>
                <c:formatCode>General</c:formatCode>
                <c:ptCount val="12"/>
                <c:pt idx="0">
                  <c:v>41.8</c:v>
                </c:pt>
                <c:pt idx="1">
                  <c:v>43.12</c:v>
                </c:pt>
                <c:pt idx="2">
                  <c:v>55</c:v>
                </c:pt>
                <c:pt idx="3">
                  <c:v>70.400000000000006</c:v>
                </c:pt>
                <c:pt idx="4">
                  <c:v>77</c:v>
                </c:pt>
                <c:pt idx="5">
                  <c:v>71.72</c:v>
                </c:pt>
                <c:pt idx="6">
                  <c:v>66</c:v>
                </c:pt>
                <c:pt idx="7">
                  <c:v>57.2</c:v>
                </c:pt>
                <c:pt idx="8">
                  <c:v>44</c:v>
                </c:pt>
                <c:pt idx="9">
                  <c:v>44</c:v>
                </c:pt>
                <c:pt idx="10">
                  <c:v>43.12</c:v>
                </c:pt>
                <c:pt idx="11">
                  <c:v>39.6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D4B-4EDD-B3CE-3B706157B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ガソリン使用量（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記入例!$C$78</c:f>
              <c:strCache>
                <c:ptCount val="1"/>
                <c:pt idx="0">
                  <c:v>令和６年度（ガソリン）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記入例!$E$78:$P$78</c:f>
              <c:numCache>
                <c:formatCode>General</c:formatCode>
                <c:ptCount val="12"/>
                <c:pt idx="0">
                  <c:v>1910</c:v>
                </c:pt>
                <c:pt idx="1">
                  <c:v>1916</c:v>
                </c:pt>
                <c:pt idx="2">
                  <c:v>1915</c:v>
                </c:pt>
                <c:pt idx="3">
                  <c:v>1924</c:v>
                </c:pt>
                <c:pt idx="4">
                  <c:v>1935</c:v>
                </c:pt>
                <c:pt idx="5">
                  <c:v>1930</c:v>
                </c:pt>
                <c:pt idx="6">
                  <c:v>1922</c:v>
                </c:pt>
                <c:pt idx="7">
                  <c:v>1924</c:v>
                </c:pt>
                <c:pt idx="8">
                  <c:v>1945</c:v>
                </c:pt>
                <c:pt idx="9">
                  <c:v>1950</c:v>
                </c:pt>
                <c:pt idx="10">
                  <c:v>1956</c:v>
                </c:pt>
                <c:pt idx="11">
                  <c:v>1945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CEA-4571-95CD-3E9C99A5F690}"/>
            </c:ext>
          </c:extLst>
        </c:ser>
        <c:ser>
          <c:idx val="1"/>
          <c:order val="1"/>
          <c:tx>
            <c:strRef>
              <c:f>記入例!$C$85</c:f>
              <c:strCache>
                <c:ptCount val="1"/>
                <c:pt idx="0">
                  <c:v>令和７年度（ガソリン）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記入例!$E$85:$P$85</c:f>
              <c:numCache>
                <c:formatCode>General</c:formatCode>
                <c:ptCount val="12"/>
                <c:pt idx="0">
                  <c:v>1908</c:v>
                </c:pt>
                <c:pt idx="1">
                  <c:v>1905</c:v>
                </c:pt>
                <c:pt idx="2">
                  <c:v>1913</c:v>
                </c:pt>
                <c:pt idx="3">
                  <c:v>1894</c:v>
                </c:pt>
                <c:pt idx="4">
                  <c:v>1890</c:v>
                </c:pt>
                <c:pt idx="5">
                  <c:v>1891</c:v>
                </c:pt>
                <c:pt idx="6">
                  <c:v>1899</c:v>
                </c:pt>
                <c:pt idx="7">
                  <c:v>1904</c:v>
                </c:pt>
                <c:pt idx="8">
                  <c:v>1905</c:v>
                </c:pt>
                <c:pt idx="9">
                  <c:v>1911</c:v>
                </c:pt>
                <c:pt idx="10">
                  <c:v>1920</c:v>
                </c:pt>
                <c:pt idx="11">
                  <c:v>1922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CEA-4571-95CD-3E9C99A5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ガソリン由来二酸化炭素排出量（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記入例!$C$95</c:f>
              <c:strCache>
                <c:ptCount val="1"/>
                <c:pt idx="0">
                  <c:v>令和６年度（ガソリン）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記入例!$E$95:$P$95</c:f>
              <c:numCache>
                <c:formatCode>General</c:formatCode>
                <c:ptCount val="12"/>
                <c:pt idx="0">
                  <c:v>4373.8999999999996</c:v>
                </c:pt>
                <c:pt idx="1">
                  <c:v>4387.6400000000003</c:v>
                </c:pt>
                <c:pt idx="2">
                  <c:v>4385.3500000000004</c:v>
                </c:pt>
                <c:pt idx="3">
                  <c:v>4405.96</c:v>
                </c:pt>
                <c:pt idx="4">
                  <c:v>4431.1499999999996</c:v>
                </c:pt>
                <c:pt idx="5">
                  <c:v>4419.7</c:v>
                </c:pt>
                <c:pt idx="6">
                  <c:v>4401.38</c:v>
                </c:pt>
                <c:pt idx="7">
                  <c:v>4405.96</c:v>
                </c:pt>
                <c:pt idx="8">
                  <c:v>4454.05</c:v>
                </c:pt>
                <c:pt idx="9">
                  <c:v>4465.5</c:v>
                </c:pt>
                <c:pt idx="10">
                  <c:v>4479.24</c:v>
                </c:pt>
                <c:pt idx="11">
                  <c:v>4454.05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F71-48E8-AA4B-D9A5A6C089E4}"/>
            </c:ext>
          </c:extLst>
        </c:ser>
        <c:ser>
          <c:idx val="1"/>
          <c:order val="1"/>
          <c:tx>
            <c:strRef>
              <c:f>記入例!$C$102</c:f>
              <c:strCache>
                <c:ptCount val="1"/>
                <c:pt idx="0">
                  <c:v>令和７年度（ガソリン）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記入例!$E$102:$P$102</c:f>
              <c:numCache>
                <c:formatCode>General</c:formatCode>
                <c:ptCount val="12"/>
                <c:pt idx="0">
                  <c:v>4369.32</c:v>
                </c:pt>
                <c:pt idx="1">
                  <c:v>4362.45</c:v>
                </c:pt>
                <c:pt idx="2">
                  <c:v>4380.7700000000004</c:v>
                </c:pt>
                <c:pt idx="3">
                  <c:v>4337.26</c:v>
                </c:pt>
                <c:pt idx="4">
                  <c:v>4328.1000000000004</c:v>
                </c:pt>
                <c:pt idx="5">
                  <c:v>4330.3900000000003</c:v>
                </c:pt>
                <c:pt idx="6">
                  <c:v>4348.71</c:v>
                </c:pt>
                <c:pt idx="7">
                  <c:v>4360.16</c:v>
                </c:pt>
                <c:pt idx="8">
                  <c:v>4362.45</c:v>
                </c:pt>
                <c:pt idx="9">
                  <c:v>4376.1900000000005</c:v>
                </c:pt>
                <c:pt idx="10">
                  <c:v>4396.8</c:v>
                </c:pt>
                <c:pt idx="11">
                  <c:v>4401.38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F71-48E8-AA4B-D9A5A6C08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記入例!$C$79</c:f>
              <c:strCache>
                <c:ptCount val="1"/>
                <c:pt idx="0">
                  <c:v>令和６年度（灯油）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記入例!$E$79:$P$79</c:f>
              <c:numCache>
                <c:formatCode>General</c:formatCode>
                <c:ptCount val="12"/>
                <c:pt idx="0">
                  <c:v>206</c:v>
                </c:pt>
                <c:pt idx="1">
                  <c:v>203</c:v>
                </c:pt>
                <c:pt idx="2">
                  <c:v>180</c:v>
                </c:pt>
                <c:pt idx="3">
                  <c:v>171</c:v>
                </c:pt>
                <c:pt idx="4">
                  <c:v>153</c:v>
                </c:pt>
                <c:pt idx="5">
                  <c:v>160</c:v>
                </c:pt>
                <c:pt idx="6">
                  <c:v>169</c:v>
                </c:pt>
                <c:pt idx="7">
                  <c:v>208</c:v>
                </c:pt>
                <c:pt idx="8">
                  <c:v>222</c:v>
                </c:pt>
                <c:pt idx="9">
                  <c:v>236</c:v>
                </c:pt>
                <c:pt idx="10">
                  <c:v>234</c:v>
                </c:pt>
                <c:pt idx="11">
                  <c:v>212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33B-4DD1-A621-C99029C0F5A1}"/>
            </c:ext>
          </c:extLst>
        </c:ser>
        <c:ser>
          <c:idx val="1"/>
          <c:order val="1"/>
          <c:tx>
            <c:strRef>
              <c:f>記入例!$C$86</c:f>
              <c:strCache>
                <c:ptCount val="1"/>
                <c:pt idx="0">
                  <c:v>令和７年度（灯油）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記入例!$E$86:$P$86</c:f>
              <c:numCache>
                <c:formatCode>General</c:formatCode>
                <c:ptCount val="12"/>
                <c:pt idx="0">
                  <c:v>124</c:v>
                </c:pt>
                <c:pt idx="1">
                  <c:v>121</c:v>
                </c:pt>
                <c:pt idx="2">
                  <c:v>114</c:v>
                </c:pt>
                <c:pt idx="3">
                  <c:v>112</c:v>
                </c:pt>
                <c:pt idx="4">
                  <c:v>102</c:v>
                </c:pt>
                <c:pt idx="5">
                  <c:v>112</c:v>
                </c:pt>
                <c:pt idx="6">
                  <c:v>115</c:v>
                </c:pt>
                <c:pt idx="7">
                  <c:v>124</c:v>
                </c:pt>
                <c:pt idx="8">
                  <c:v>125</c:v>
                </c:pt>
                <c:pt idx="9">
                  <c:v>134</c:v>
                </c:pt>
                <c:pt idx="10">
                  <c:v>138</c:v>
                </c:pt>
                <c:pt idx="11">
                  <c:v>140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33B-4DD1-A621-C99029C0F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灯油由来二酸化炭素排出量（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記入例!$C$96</c:f>
              <c:strCache>
                <c:ptCount val="1"/>
                <c:pt idx="0">
                  <c:v>令和６年度（灯油）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記入例!$E$96:$P$96</c:f>
              <c:numCache>
                <c:formatCode>General</c:formatCode>
                <c:ptCount val="12"/>
                <c:pt idx="0">
                  <c:v>515</c:v>
                </c:pt>
                <c:pt idx="1">
                  <c:v>507.5</c:v>
                </c:pt>
                <c:pt idx="2">
                  <c:v>450</c:v>
                </c:pt>
                <c:pt idx="3">
                  <c:v>427.5</c:v>
                </c:pt>
                <c:pt idx="4">
                  <c:v>382.5</c:v>
                </c:pt>
                <c:pt idx="5">
                  <c:v>400</c:v>
                </c:pt>
                <c:pt idx="6">
                  <c:v>422.5</c:v>
                </c:pt>
                <c:pt idx="7">
                  <c:v>520</c:v>
                </c:pt>
                <c:pt idx="8">
                  <c:v>555</c:v>
                </c:pt>
                <c:pt idx="9">
                  <c:v>590</c:v>
                </c:pt>
                <c:pt idx="10">
                  <c:v>585</c:v>
                </c:pt>
                <c:pt idx="11">
                  <c:v>530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618-417B-B36E-F3ED6383A9D7}"/>
            </c:ext>
          </c:extLst>
        </c:ser>
        <c:ser>
          <c:idx val="1"/>
          <c:order val="1"/>
          <c:tx>
            <c:strRef>
              <c:f>記入例!$C$103</c:f>
              <c:strCache>
                <c:ptCount val="1"/>
                <c:pt idx="0">
                  <c:v>令和７年度（灯油）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記入例!$E$103:$P$103</c:f>
              <c:numCache>
                <c:formatCode>General</c:formatCode>
                <c:ptCount val="12"/>
                <c:pt idx="0">
                  <c:v>310</c:v>
                </c:pt>
                <c:pt idx="1">
                  <c:v>302.5</c:v>
                </c:pt>
                <c:pt idx="2">
                  <c:v>285</c:v>
                </c:pt>
                <c:pt idx="3">
                  <c:v>280</c:v>
                </c:pt>
                <c:pt idx="4">
                  <c:v>255</c:v>
                </c:pt>
                <c:pt idx="5">
                  <c:v>280</c:v>
                </c:pt>
                <c:pt idx="6">
                  <c:v>287.5</c:v>
                </c:pt>
                <c:pt idx="7">
                  <c:v>310</c:v>
                </c:pt>
                <c:pt idx="8">
                  <c:v>312.5</c:v>
                </c:pt>
                <c:pt idx="9">
                  <c:v>335</c:v>
                </c:pt>
                <c:pt idx="10">
                  <c:v>345</c:v>
                </c:pt>
                <c:pt idx="11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618-417B-B36E-F3ED6383A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軽油使用量（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記入例!$C$80</c:f>
              <c:strCache>
                <c:ptCount val="1"/>
                <c:pt idx="0">
                  <c:v>令和６年度（軽油）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記入例!$E$80:$P$80</c:f>
              <c:numCache>
                <c:formatCode>General</c:formatCode>
                <c:ptCount val="12"/>
                <c:pt idx="0">
                  <c:v>7882</c:v>
                </c:pt>
                <c:pt idx="1">
                  <c:v>7890</c:v>
                </c:pt>
                <c:pt idx="2">
                  <c:v>7899</c:v>
                </c:pt>
                <c:pt idx="3">
                  <c:v>7893</c:v>
                </c:pt>
                <c:pt idx="4">
                  <c:v>7878</c:v>
                </c:pt>
                <c:pt idx="5">
                  <c:v>7880</c:v>
                </c:pt>
                <c:pt idx="6">
                  <c:v>7894</c:v>
                </c:pt>
                <c:pt idx="7">
                  <c:v>7891</c:v>
                </c:pt>
                <c:pt idx="8">
                  <c:v>7888</c:v>
                </c:pt>
                <c:pt idx="9">
                  <c:v>7898</c:v>
                </c:pt>
                <c:pt idx="10">
                  <c:v>8000</c:v>
                </c:pt>
                <c:pt idx="11">
                  <c:v>7883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9FC-4E93-9048-942034DE7EB2}"/>
            </c:ext>
          </c:extLst>
        </c:ser>
        <c:ser>
          <c:idx val="1"/>
          <c:order val="1"/>
          <c:tx>
            <c:strRef>
              <c:f>記入例!$C$87</c:f>
              <c:strCache>
                <c:ptCount val="1"/>
                <c:pt idx="0">
                  <c:v>令和７年度（軽油）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記入例!$E$87:$P$87</c:f>
              <c:numCache>
                <c:formatCode>General</c:formatCode>
                <c:ptCount val="12"/>
                <c:pt idx="0">
                  <c:v>8278</c:v>
                </c:pt>
                <c:pt idx="1">
                  <c:v>8273</c:v>
                </c:pt>
                <c:pt idx="2">
                  <c:v>8288</c:v>
                </c:pt>
                <c:pt idx="3">
                  <c:v>8280</c:v>
                </c:pt>
                <c:pt idx="4">
                  <c:v>8273</c:v>
                </c:pt>
                <c:pt idx="5">
                  <c:v>8289</c:v>
                </c:pt>
                <c:pt idx="6">
                  <c:v>8277</c:v>
                </c:pt>
                <c:pt idx="7">
                  <c:v>8271</c:v>
                </c:pt>
                <c:pt idx="8">
                  <c:v>8299</c:v>
                </c:pt>
                <c:pt idx="9">
                  <c:v>8303</c:v>
                </c:pt>
                <c:pt idx="10">
                  <c:v>8310</c:v>
                </c:pt>
                <c:pt idx="11">
                  <c:v>8204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9FC-4E93-9048-942034DE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軽油由来二酸化炭素排出量（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記入例!$C$97</c:f>
              <c:strCache>
                <c:ptCount val="1"/>
                <c:pt idx="0">
                  <c:v>令和６年度（軽油）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記入例!$E$97:$P$97</c:f>
              <c:numCache>
                <c:formatCode>General</c:formatCode>
                <c:ptCount val="12"/>
                <c:pt idx="0">
                  <c:v>20650.84</c:v>
                </c:pt>
                <c:pt idx="1">
                  <c:v>20671.8</c:v>
                </c:pt>
                <c:pt idx="2">
                  <c:v>20695.38</c:v>
                </c:pt>
                <c:pt idx="3">
                  <c:v>20679.66</c:v>
                </c:pt>
                <c:pt idx="4">
                  <c:v>20640.36</c:v>
                </c:pt>
                <c:pt idx="5">
                  <c:v>20645.600000000002</c:v>
                </c:pt>
                <c:pt idx="6">
                  <c:v>20682.280000000002</c:v>
                </c:pt>
                <c:pt idx="7">
                  <c:v>20674.420000000002</c:v>
                </c:pt>
                <c:pt idx="8">
                  <c:v>20666.560000000001</c:v>
                </c:pt>
                <c:pt idx="9">
                  <c:v>20692.760000000002</c:v>
                </c:pt>
                <c:pt idx="10">
                  <c:v>20960</c:v>
                </c:pt>
                <c:pt idx="11">
                  <c:v>20653.46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F3E-48B5-A854-A6C889E508FA}"/>
            </c:ext>
          </c:extLst>
        </c:ser>
        <c:ser>
          <c:idx val="1"/>
          <c:order val="1"/>
          <c:tx>
            <c:strRef>
              <c:f>記入例!$C$104</c:f>
              <c:strCache>
                <c:ptCount val="1"/>
                <c:pt idx="0">
                  <c:v>令和７年度（軽油）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記入例!$E$104:$P$104</c:f>
              <c:numCache>
                <c:formatCode>General</c:formatCode>
                <c:ptCount val="12"/>
                <c:pt idx="0">
                  <c:v>21688.36</c:v>
                </c:pt>
                <c:pt idx="1">
                  <c:v>21675.260000000002</c:v>
                </c:pt>
                <c:pt idx="2">
                  <c:v>21714.560000000001</c:v>
                </c:pt>
                <c:pt idx="3">
                  <c:v>21693.600000000002</c:v>
                </c:pt>
                <c:pt idx="4">
                  <c:v>21675.260000000002</c:v>
                </c:pt>
                <c:pt idx="5">
                  <c:v>21717.18</c:v>
                </c:pt>
                <c:pt idx="6">
                  <c:v>21685.74</c:v>
                </c:pt>
                <c:pt idx="7">
                  <c:v>21670.02</c:v>
                </c:pt>
                <c:pt idx="8">
                  <c:v>21743.38</c:v>
                </c:pt>
                <c:pt idx="9">
                  <c:v>21753.86</c:v>
                </c:pt>
                <c:pt idx="10">
                  <c:v>21772.2</c:v>
                </c:pt>
                <c:pt idx="11">
                  <c:v>21494.48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F3E-48B5-A854-A6C889E50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重油使用量（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記入例!$C$81</c:f>
              <c:strCache>
                <c:ptCount val="1"/>
                <c:pt idx="0">
                  <c:v>令和６年度（A重油）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記入例!$E$81:$P$81</c:f>
              <c:numCache>
                <c:formatCode>General</c:formatCode>
                <c:ptCount val="12"/>
                <c:pt idx="0">
                  <c:v>600</c:v>
                </c:pt>
                <c:pt idx="1">
                  <c:v>615</c:v>
                </c:pt>
                <c:pt idx="2">
                  <c:v>586</c:v>
                </c:pt>
                <c:pt idx="3">
                  <c:v>598</c:v>
                </c:pt>
                <c:pt idx="4">
                  <c:v>611</c:v>
                </c:pt>
                <c:pt idx="5">
                  <c:v>626</c:v>
                </c:pt>
                <c:pt idx="6">
                  <c:v>599</c:v>
                </c:pt>
                <c:pt idx="7">
                  <c:v>593</c:v>
                </c:pt>
                <c:pt idx="8">
                  <c:v>605</c:v>
                </c:pt>
                <c:pt idx="9">
                  <c:v>610</c:v>
                </c:pt>
                <c:pt idx="10">
                  <c:v>619</c:v>
                </c:pt>
                <c:pt idx="11">
                  <c:v>596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763-4E77-A4E5-A6C6DCAD3A45}"/>
            </c:ext>
          </c:extLst>
        </c:ser>
        <c:ser>
          <c:idx val="1"/>
          <c:order val="1"/>
          <c:tx>
            <c:strRef>
              <c:f>記入例!$C$88</c:f>
              <c:strCache>
                <c:ptCount val="1"/>
                <c:pt idx="0">
                  <c:v>令和７年度（A重油）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記入例!$E$88:$P$88</c:f>
              <c:numCache>
                <c:formatCode>General</c:formatCode>
                <c:ptCount val="12"/>
                <c:pt idx="0">
                  <c:v>601</c:v>
                </c:pt>
                <c:pt idx="1">
                  <c:v>613</c:v>
                </c:pt>
                <c:pt idx="2">
                  <c:v>580</c:v>
                </c:pt>
                <c:pt idx="3">
                  <c:v>501</c:v>
                </c:pt>
                <c:pt idx="4">
                  <c:v>504</c:v>
                </c:pt>
                <c:pt idx="5">
                  <c:v>499</c:v>
                </c:pt>
                <c:pt idx="6">
                  <c:v>507</c:v>
                </c:pt>
                <c:pt idx="7">
                  <c:v>511</c:v>
                </c:pt>
                <c:pt idx="8">
                  <c:v>499</c:v>
                </c:pt>
                <c:pt idx="9">
                  <c:v>516</c:v>
                </c:pt>
                <c:pt idx="10">
                  <c:v>520</c:v>
                </c:pt>
                <c:pt idx="11">
                  <c:v>500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763-4E77-A4E5-A6C6DCAD3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50"/>
              <a:t>A</a:t>
            </a:r>
            <a:r>
              <a:rPr lang="ja-JP" altLang="en-US" sz="1050"/>
              <a:t>重油由来二酸化炭素排出量（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記入例!$C$98</c:f>
              <c:strCache>
                <c:ptCount val="1"/>
                <c:pt idx="0">
                  <c:v>令和６年度（A重油）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記入例!$E$98:$P$98</c:f>
              <c:numCache>
                <c:formatCode>General</c:formatCode>
                <c:ptCount val="12"/>
                <c:pt idx="0">
                  <c:v>1650</c:v>
                </c:pt>
                <c:pt idx="1">
                  <c:v>1691.25</c:v>
                </c:pt>
                <c:pt idx="2">
                  <c:v>1611.5</c:v>
                </c:pt>
                <c:pt idx="3">
                  <c:v>1644.5</c:v>
                </c:pt>
                <c:pt idx="4">
                  <c:v>1680.25</c:v>
                </c:pt>
                <c:pt idx="5">
                  <c:v>1721.5</c:v>
                </c:pt>
                <c:pt idx="6">
                  <c:v>1647.25</c:v>
                </c:pt>
                <c:pt idx="7">
                  <c:v>1630.75</c:v>
                </c:pt>
                <c:pt idx="8">
                  <c:v>1663.75</c:v>
                </c:pt>
                <c:pt idx="9">
                  <c:v>1677.5</c:v>
                </c:pt>
                <c:pt idx="10">
                  <c:v>1702.25</c:v>
                </c:pt>
                <c:pt idx="11">
                  <c:v>1639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CA8-4721-BE7E-B72D4A1E57C0}"/>
            </c:ext>
          </c:extLst>
        </c:ser>
        <c:ser>
          <c:idx val="1"/>
          <c:order val="1"/>
          <c:tx>
            <c:strRef>
              <c:f>記入例!$C$105</c:f>
              <c:strCache>
                <c:ptCount val="1"/>
                <c:pt idx="0">
                  <c:v>令和７年度（A重油）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記入例!$E$105:$P$105</c:f>
              <c:numCache>
                <c:formatCode>General</c:formatCode>
                <c:ptCount val="12"/>
                <c:pt idx="0">
                  <c:v>1652.75</c:v>
                </c:pt>
                <c:pt idx="1">
                  <c:v>1685.75</c:v>
                </c:pt>
                <c:pt idx="2">
                  <c:v>1595</c:v>
                </c:pt>
                <c:pt idx="3">
                  <c:v>1377.75</c:v>
                </c:pt>
                <c:pt idx="4">
                  <c:v>1386</c:v>
                </c:pt>
                <c:pt idx="5">
                  <c:v>1372.25</c:v>
                </c:pt>
                <c:pt idx="6">
                  <c:v>1394.25</c:v>
                </c:pt>
                <c:pt idx="7">
                  <c:v>1405.25</c:v>
                </c:pt>
                <c:pt idx="8">
                  <c:v>1372.25</c:v>
                </c:pt>
                <c:pt idx="9">
                  <c:v>1419</c:v>
                </c:pt>
                <c:pt idx="10">
                  <c:v>1430</c:v>
                </c:pt>
                <c:pt idx="11">
                  <c:v>1375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CA8-4721-BE7E-B72D4A1E5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LP</a:t>
            </a:r>
            <a:r>
              <a:rPr lang="ja-JP" altLang="en-US"/>
              <a:t>ガス使用量（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記入例!$C$82</c:f>
              <c:strCache>
                <c:ptCount val="1"/>
                <c:pt idx="0">
                  <c:v>令和６年度（LPガス）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記入例!$E$82:$P$82</c:f>
              <c:numCache>
                <c:formatCode>General</c:formatCode>
                <c:ptCount val="12"/>
                <c:pt idx="0">
                  <c:v>5178</c:v>
                </c:pt>
                <c:pt idx="1">
                  <c:v>5170</c:v>
                </c:pt>
                <c:pt idx="2">
                  <c:v>5188</c:v>
                </c:pt>
                <c:pt idx="3">
                  <c:v>5185</c:v>
                </c:pt>
                <c:pt idx="4">
                  <c:v>5154</c:v>
                </c:pt>
                <c:pt idx="5">
                  <c:v>5158</c:v>
                </c:pt>
                <c:pt idx="6">
                  <c:v>5170</c:v>
                </c:pt>
                <c:pt idx="7">
                  <c:v>5183</c:v>
                </c:pt>
                <c:pt idx="8">
                  <c:v>5190</c:v>
                </c:pt>
                <c:pt idx="9">
                  <c:v>5199</c:v>
                </c:pt>
                <c:pt idx="10">
                  <c:v>5195</c:v>
                </c:pt>
                <c:pt idx="11">
                  <c:v>5192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71F-4BAE-A215-C1E6252DD593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記入例!$E$89:$P$89</c:f>
              <c:numCache>
                <c:formatCode>General</c:formatCode>
                <c:ptCount val="12"/>
                <c:pt idx="0">
                  <c:v>5177</c:v>
                </c:pt>
                <c:pt idx="1">
                  <c:v>5167</c:v>
                </c:pt>
                <c:pt idx="2">
                  <c:v>5184</c:v>
                </c:pt>
                <c:pt idx="3">
                  <c:v>5188</c:v>
                </c:pt>
                <c:pt idx="4">
                  <c:v>5159</c:v>
                </c:pt>
                <c:pt idx="5">
                  <c:v>5155</c:v>
                </c:pt>
                <c:pt idx="6">
                  <c:v>5161</c:v>
                </c:pt>
                <c:pt idx="7">
                  <c:v>5177</c:v>
                </c:pt>
                <c:pt idx="8">
                  <c:v>5195</c:v>
                </c:pt>
                <c:pt idx="9">
                  <c:v>5194</c:v>
                </c:pt>
                <c:pt idx="10">
                  <c:v>5192</c:v>
                </c:pt>
                <c:pt idx="11">
                  <c:v>5189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71F-4BAE-A215-C1E6252DD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水道使用量（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CO2排出量見える化ツール!$C$50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CO2排出量見える化ツール!$E$50:$P$50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7C5-4AB0-A05D-E6F5335A05BE}"/>
            </c:ext>
          </c:extLst>
        </c:ser>
        <c:ser>
          <c:idx val="1"/>
          <c:order val="1"/>
          <c:tx>
            <c:strRef>
              <c:f>CO2排出量見える化ツール!$C$51</c:f>
              <c:strCache>
                <c:ptCount val="1"/>
                <c:pt idx="0">
                  <c:v>令和７年度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CO2排出量見える化ツール!$E$51:$P$51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7C5-4AB0-A05D-E6F5335A0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050"/>
              <a:t>LP</a:t>
            </a:r>
            <a:r>
              <a:rPr lang="ja-JP" altLang="en-US" sz="1050"/>
              <a:t>ガス由来二酸化炭素排出量（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記入例!$C$99</c:f>
              <c:strCache>
                <c:ptCount val="1"/>
                <c:pt idx="0">
                  <c:v>令和６年度（LPガス）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記入例!$E$99:$P$99</c:f>
              <c:numCache>
                <c:formatCode>General</c:formatCode>
                <c:ptCount val="12"/>
                <c:pt idx="0">
                  <c:v>33760.559999999998</c:v>
                </c:pt>
                <c:pt idx="1">
                  <c:v>33708.399999999994</c:v>
                </c:pt>
                <c:pt idx="2">
                  <c:v>33825.759999999995</c:v>
                </c:pt>
                <c:pt idx="3">
                  <c:v>33806.199999999997</c:v>
                </c:pt>
                <c:pt idx="4">
                  <c:v>33604.079999999994</c:v>
                </c:pt>
                <c:pt idx="5">
                  <c:v>33630.159999999996</c:v>
                </c:pt>
                <c:pt idx="6">
                  <c:v>33708.399999999994</c:v>
                </c:pt>
                <c:pt idx="7">
                  <c:v>33793.159999999996</c:v>
                </c:pt>
                <c:pt idx="8">
                  <c:v>33838.799999999996</c:v>
                </c:pt>
                <c:pt idx="9">
                  <c:v>33897.479999999996</c:v>
                </c:pt>
                <c:pt idx="10">
                  <c:v>33871.399999999994</c:v>
                </c:pt>
                <c:pt idx="11">
                  <c:v>33851.839999999997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7AC-4220-AA29-FDF6136F6DAB}"/>
            </c:ext>
          </c:extLst>
        </c:ser>
        <c:ser>
          <c:idx val="1"/>
          <c:order val="1"/>
          <c:tx>
            <c:strRef>
              <c:f>記入例!$C$106</c:f>
              <c:strCache>
                <c:ptCount val="1"/>
                <c:pt idx="0">
                  <c:v>令和７年度（LPガス）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記入例!$E$106:$P$106</c:f>
              <c:numCache>
                <c:formatCode>General</c:formatCode>
                <c:ptCount val="12"/>
                <c:pt idx="0">
                  <c:v>33754.04</c:v>
                </c:pt>
                <c:pt idx="1">
                  <c:v>33688.839999999997</c:v>
                </c:pt>
                <c:pt idx="2">
                  <c:v>33799.68</c:v>
                </c:pt>
                <c:pt idx="3">
                  <c:v>33825.759999999995</c:v>
                </c:pt>
                <c:pt idx="4">
                  <c:v>33636.68</c:v>
                </c:pt>
                <c:pt idx="5">
                  <c:v>33610.6</c:v>
                </c:pt>
                <c:pt idx="6">
                  <c:v>33649.72</c:v>
                </c:pt>
                <c:pt idx="7">
                  <c:v>33754.04</c:v>
                </c:pt>
                <c:pt idx="8">
                  <c:v>33871.399999999994</c:v>
                </c:pt>
                <c:pt idx="9">
                  <c:v>33864.879999999997</c:v>
                </c:pt>
                <c:pt idx="10">
                  <c:v>33851.839999999997</c:v>
                </c:pt>
                <c:pt idx="11">
                  <c:v>33832.28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7AC-4220-AA29-FDF6136F6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都市ガス使用量（</a:t>
            </a:r>
            <a:r>
              <a:rPr lang="en-US" altLang="ja-JP"/>
              <a:t>m3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記入例!$C$83</c:f>
              <c:strCache>
                <c:ptCount val="1"/>
                <c:pt idx="0">
                  <c:v>令和６年度（都市ガス）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記入例!$E$83:$P$83</c:f>
              <c:numCache>
                <c:formatCode>General</c:formatCode>
                <c:ptCount val="12"/>
                <c:pt idx="0">
                  <c:v>1935</c:v>
                </c:pt>
                <c:pt idx="1">
                  <c:v>1924</c:v>
                </c:pt>
                <c:pt idx="2">
                  <c:v>1919</c:v>
                </c:pt>
                <c:pt idx="3">
                  <c:v>1905</c:v>
                </c:pt>
                <c:pt idx="4">
                  <c:v>1906</c:v>
                </c:pt>
                <c:pt idx="5">
                  <c:v>1910</c:v>
                </c:pt>
                <c:pt idx="6">
                  <c:v>1922</c:v>
                </c:pt>
                <c:pt idx="7">
                  <c:v>1933</c:v>
                </c:pt>
                <c:pt idx="8">
                  <c:v>1941</c:v>
                </c:pt>
                <c:pt idx="9">
                  <c:v>1942</c:v>
                </c:pt>
                <c:pt idx="10">
                  <c:v>1953</c:v>
                </c:pt>
                <c:pt idx="11">
                  <c:v>1940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853-4DA6-BA28-52B46BF382BD}"/>
            </c:ext>
          </c:extLst>
        </c:ser>
        <c:ser>
          <c:idx val="1"/>
          <c:order val="1"/>
          <c:tx>
            <c:strRef>
              <c:f>記入例!$C$90</c:f>
              <c:strCache>
                <c:ptCount val="1"/>
                <c:pt idx="0">
                  <c:v>令和７年度（都市ガス）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記入例!$E$90:$P$90</c:f>
              <c:numCache>
                <c:formatCode>General</c:formatCode>
                <c:ptCount val="12"/>
                <c:pt idx="0">
                  <c:v>1944</c:v>
                </c:pt>
                <c:pt idx="1">
                  <c:v>1932</c:v>
                </c:pt>
                <c:pt idx="2">
                  <c:v>1921</c:v>
                </c:pt>
                <c:pt idx="3">
                  <c:v>1900</c:v>
                </c:pt>
                <c:pt idx="4">
                  <c:v>1901</c:v>
                </c:pt>
                <c:pt idx="5">
                  <c:v>1913</c:v>
                </c:pt>
                <c:pt idx="6">
                  <c:v>1914</c:v>
                </c:pt>
                <c:pt idx="7">
                  <c:v>1935</c:v>
                </c:pt>
                <c:pt idx="8">
                  <c:v>1946</c:v>
                </c:pt>
                <c:pt idx="9">
                  <c:v>1951</c:v>
                </c:pt>
                <c:pt idx="10">
                  <c:v>1950</c:v>
                </c:pt>
                <c:pt idx="11">
                  <c:v>1935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853-4DA6-BA28-52B46BF38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都市ガス由来二酸化炭素排出量（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記入例!$C$100</c:f>
              <c:strCache>
                <c:ptCount val="1"/>
                <c:pt idx="0">
                  <c:v>令和６年度（都市ガス）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記入例!$E$100:$P$100</c:f>
              <c:numCache>
                <c:formatCode>General</c:formatCode>
                <c:ptCount val="12"/>
                <c:pt idx="0">
                  <c:v>3966.7499999999995</c:v>
                </c:pt>
                <c:pt idx="1">
                  <c:v>3944.2</c:v>
                </c:pt>
                <c:pt idx="2">
                  <c:v>3933.95</c:v>
                </c:pt>
                <c:pt idx="3">
                  <c:v>3905.2499999999995</c:v>
                </c:pt>
                <c:pt idx="4">
                  <c:v>3907.2999999999997</c:v>
                </c:pt>
                <c:pt idx="5">
                  <c:v>3915.4999999999995</c:v>
                </c:pt>
                <c:pt idx="6">
                  <c:v>3940.0999999999995</c:v>
                </c:pt>
                <c:pt idx="7">
                  <c:v>3962.6499999999996</c:v>
                </c:pt>
                <c:pt idx="8">
                  <c:v>3979.0499999999997</c:v>
                </c:pt>
                <c:pt idx="9">
                  <c:v>3981.0999999999995</c:v>
                </c:pt>
                <c:pt idx="10">
                  <c:v>4003.6499999999996</c:v>
                </c:pt>
                <c:pt idx="11">
                  <c:v>3976.9999999999995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7CE-4317-AAC8-98526CE6AAC3}"/>
            </c:ext>
          </c:extLst>
        </c:ser>
        <c:ser>
          <c:idx val="1"/>
          <c:order val="1"/>
          <c:tx>
            <c:strRef>
              <c:f>記入例!$C$107</c:f>
              <c:strCache>
                <c:ptCount val="1"/>
                <c:pt idx="0">
                  <c:v>令和７年度（都市ガス）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記入例!$E$107:$P$107</c:f>
              <c:numCache>
                <c:formatCode>General</c:formatCode>
                <c:ptCount val="12"/>
                <c:pt idx="0">
                  <c:v>3985.2</c:v>
                </c:pt>
                <c:pt idx="1">
                  <c:v>3960.5999999999995</c:v>
                </c:pt>
                <c:pt idx="2">
                  <c:v>3938.0499999999997</c:v>
                </c:pt>
                <c:pt idx="3">
                  <c:v>3894.9999999999995</c:v>
                </c:pt>
                <c:pt idx="4">
                  <c:v>3897.0499999999997</c:v>
                </c:pt>
                <c:pt idx="5">
                  <c:v>3921.6499999999996</c:v>
                </c:pt>
                <c:pt idx="6">
                  <c:v>3923.7</c:v>
                </c:pt>
                <c:pt idx="7">
                  <c:v>3966.7499999999995</c:v>
                </c:pt>
                <c:pt idx="8">
                  <c:v>3989.2999999999997</c:v>
                </c:pt>
                <c:pt idx="9">
                  <c:v>3999.5499999999997</c:v>
                </c:pt>
                <c:pt idx="10">
                  <c:v>3997.4999999999995</c:v>
                </c:pt>
                <c:pt idx="11">
                  <c:v>3966.7499999999995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7CE-4317-AAC8-98526CE6A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水道由来二酸化炭素排出量（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CO2排出量見える化ツール!$C$55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CO2排出量見える化ツール!$E$55:$P$55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65A-442C-83F3-610957B8066E}"/>
            </c:ext>
          </c:extLst>
        </c:ser>
        <c:ser>
          <c:idx val="1"/>
          <c:order val="1"/>
          <c:tx>
            <c:strRef>
              <c:f>CO2排出量見える化ツール!$C$56</c:f>
              <c:strCache>
                <c:ptCount val="1"/>
                <c:pt idx="0">
                  <c:v>令和７年度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CO2排出量見える化ツール!$E$56:$P$56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65A-442C-83F3-610957B80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ガソリン使用量（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CO2排出量見える化ツール!$C$78</c:f>
              <c:strCache>
                <c:ptCount val="1"/>
                <c:pt idx="0">
                  <c:v>令和６年度（ガソリン）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CO2排出量見える化ツール!$E$78:$P$78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40B-4B69-9078-1926FBF315FA}"/>
            </c:ext>
          </c:extLst>
        </c:ser>
        <c:ser>
          <c:idx val="1"/>
          <c:order val="1"/>
          <c:tx>
            <c:strRef>
              <c:f>CO2排出量見える化ツール!$C$85</c:f>
              <c:strCache>
                <c:ptCount val="1"/>
                <c:pt idx="0">
                  <c:v>令和７年度（ガソリン）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CO2排出量見える化ツール!$E$85:$P$85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40B-4B69-9078-1926FBF31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ガソリン由来二酸化炭素排出量（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CO2排出量見える化ツール!$C$95</c:f>
              <c:strCache>
                <c:ptCount val="1"/>
                <c:pt idx="0">
                  <c:v>令和６年度（ガソリン）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CO2排出量見える化ツール!$E$95:$P$95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2C6-4EB2-9598-0DF0C7ABCF32}"/>
            </c:ext>
          </c:extLst>
        </c:ser>
        <c:ser>
          <c:idx val="1"/>
          <c:order val="1"/>
          <c:tx>
            <c:strRef>
              <c:f>CO2排出量見える化ツール!$C$102</c:f>
              <c:strCache>
                <c:ptCount val="1"/>
                <c:pt idx="0">
                  <c:v>令和７年度（ガソリン）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CO2排出量見える化ツール!$E$102:$P$102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2C6-4EB2-9598-0DF0C7ABC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灯油使用量（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CO2排出量見える化ツール!$C$79</c:f>
              <c:strCache>
                <c:ptCount val="1"/>
                <c:pt idx="0">
                  <c:v>令和６年度（灯油）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CO2排出量見える化ツール!$E$79:$P$79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DFE-4B9E-996B-60CABC970E23}"/>
            </c:ext>
          </c:extLst>
        </c:ser>
        <c:ser>
          <c:idx val="1"/>
          <c:order val="1"/>
          <c:tx>
            <c:strRef>
              <c:f>CO2排出量見える化ツール!$C$86</c:f>
              <c:strCache>
                <c:ptCount val="1"/>
                <c:pt idx="0">
                  <c:v>令和７年度（灯油）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CO2排出量見える化ツール!$E$86:$P$86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DFE-4B9E-996B-60CABC97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50"/>
              <a:t>灯油由来二酸化炭素排出量（</a:t>
            </a:r>
            <a:r>
              <a:rPr lang="en-US" altLang="ja-JP" sz="1050"/>
              <a:t>kg-CO2</a:t>
            </a:r>
            <a:r>
              <a:rPr lang="ja-JP" altLang="en-US" sz="1050"/>
              <a:t>）月別推移・前年度比較</a:t>
            </a:r>
          </a:p>
        </c:rich>
      </c:tx>
      <c:layout>
        <c:manualLayout>
          <c:xMode val="edge"/>
          <c:yMode val="edge"/>
          <c:x val="0.11718044619422573"/>
          <c:y val="5.025125628140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2886482939632541E-2"/>
          <c:y val="0.18452696553634318"/>
          <c:w val="0.86488158278460803"/>
          <c:h val="0.60260554742215"/>
        </c:manualLayout>
      </c:layout>
      <c:lineChart>
        <c:grouping val="standard"/>
        <c:varyColors val="0"/>
        <c:ser>
          <c:idx val="0"/>
          <c:order val="0"/>
          <c:tx>
            <c:strRef>
              <c:f>CO2排出量見える化ツール!$C$96</c:f>
              <c:strCache>
                <c:ptCount val="1"/>
                <c:pt idx="0">
                  <c:v>令和６年度（灯油）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CO2排出量見える化ツール!$E$96:$P$96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24-4CBF-A1C9-7D730AEE8F70}"/>
            </c:ext>
          </c:extLst>
        </c:ser>
        <c:ser>
          <c:idx val="1"/>
          <c:order val="1"/>
          <c:tx>
            <c:strRef>
              <c:f>CO2排出量見える化ツール!$C$103</c:f>
              <c:strCache>
                <c:ptCount val="1"/>
                <c:pt idx="0">
                  <c:v>令和７年度（灯油）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CO2排出量見える化ツール!$E$103:$P$103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24-4CBF-A1C9-7D730AEE8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1929824561403508"/>
          <c:y val="0.90420804811458866"/>
          <c:w val="0.62962962962962954"/>
          <c:h val="7.0666323744707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軽油使用量（</a:t>
            </a:r>
            <a:r>
              <a:rPr lang="en-US" altLang="ja-JP"/>
              <a:t>L</a:t>
            </a:r>
            <a:r>
              <a:rPr lang="ja-JP" altLang="en-US"/>
              <a:t>）月別推移・前年度比較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CO2排出量見える化ツール!$C$80</c:f>
              <c:strCache>
                <c:ptCount val="1"/>
                <c:pt idx="0">
                  <c:v>令和６年度（軽油）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CO2排出量見える化ツール!$E$80:$P$80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B91-4187-841F-478D023E335B}"/>
            </c:ext>
          </c:extLst>
        </c:ser>
        <c:ser>
          <c:idx val="1"/>
          <c:order val="1"/>
          <c:tx>
            <c:strRef>
              <c:f>CO2排出量見える化ツール!$C$87</c:f>
              <c:strCache>
                <c:ptCount val="1"/>
                <c:pt idx="0">
                  <c:v>令和７年度（軽油）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CO2排出量見える化ツール!$E$87:$P$87</c:f>
              <c:numCache>
                <c:formatCode>General</c:formatCode>
                <c:ptCount val="12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B91-4187-841F-478D023E3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915136"/>
        <c:axId val="1462917632"/>
      </c:lineChart>
      <c:catAx>
        <c:axId val="1462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7632"/>
        <c:crosses val="autoZero"/>
        <c:auto val="1"/>
        <c:lblAlgn val="ctr"/>
        <c:lblOffset val="100"/>
        <c:noMultiLvlLbl val="0"/>
      </c:catAx>
      <c:valAx>
        <c:axId val="14629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29151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28</xdr:row>
      <xdr:rowOff>99060</xdr:rowOff>
    </xdr:from>
    <xdr:to>
      <xdr:col>8</xdr:col>
      <xdr:colOff>701040</xdr:colOff>
      <xdr:row>46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60960</xdr:colOff>
      <xdr:row>28</xdr:row>
      <xdr:rowOff>99060</xdr:rowOff>
    </xdr:from>
    <xdr:to>
      <xdr:col>16</xdr:col>
      <xdr:colOff>99060</xdr:colOff>
      <xdr:row>46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53340</xdr:colOff>
      <xdr:row>56</xdr:row>
      <xdr:rowOff>106680</xdr:rowOff>
    </xdr:from>
    <xdr:to>
      <xdr:col>8</xdr:col>
      <xdr:colOff>685800</xdr:colOff>
      <xdr:row>74</xdr:row>
      <xdr:rowOff>121920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60960</xdr:colOff>
      <xdr:row>56</xdr:row>
      <xdr:rowOff>99060</xdr:rowOff>
    </xdr:from>
    <xdr:to>
      <xdr:col>16</xdr:col>
      <xdr:colOff>99060</xdr:colOff>
      <xdr:row>74</xdr:row>
      <xdr:rowOff>114300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723900</xdr:colOff>
      <xdr:row>5</xdr:row>
      <xdr:rowOff>7620</xdr:rowOff>
    </xdr:from>
    <xdr:to>
      <xdr:col>17</xdr:col>
      <xdr:colOff>396240</xdr:colOff>
      <xdr:row>18</xdr:row>
      <xdr:rowOff>91440</xdr:rowOff>
    </xdr:to>
    <xdr:sp macro="" textlink="">
      <xdr:nvSpPr>
        <xdr:cNvPr id="6" name="テキスト ボックス 5"/>
        <xdr:cNvSpPr txBox="1"/>
      </xdr:nvSpPr>
      <xdr:spPr>
        <a:xfrm>
          <a:off x="7993380" y="876300"/>
          <a:ext cx="4716780" cy="23012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①前年度の月別電気使用量、月別水道使用量、月別燃料使用量を入力し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②前年度の二酸化炭素排出量が算出されます。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③削減目標（％）を入力してください。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④目標達成のため必要な電気、水道又は燃料の使用量の削減量が算出さ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⑤今年度の月別電気使用量、月別水道使用量、月別燃料使用量を入力し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⑥今年度の二酸化炭素排出量が算出されます。</a:t>
          </a:r>
          <a:endParaRPr kumimoji="1" lang="en-US" altLang="ja-JP" sz="1100">
            <a:latin typeface="+mn-lt"/>
            <a:ea typeface="+mn-ea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⑦前年比の二酸化炭素排出削減量が算出されます。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182880</xdr:colOff>
      <xdr:row>0</xdr:row>
      <xdr:rowOff>60960</xdr:rowOff>
    </xdr:from>
    <xdr:to>
      <xdr:col>1</xdr:col>
      <xdr:colOff>464820</xdr:colOff>
      <xdr:row>226</xdr:row>
      <xdr:rowOff>167640</xdr:rowOff>
    </xdr:to>
    <xdr:sp macro="" textlink="">
      <xdr:nvSpPr>
        <xdr:cNvPr id="7" name="テキスト ボックス 6"/>
        <xdr:cNvSpPr txBox="1"/>
      </xdr:nvSpPr>
      <xdr:spPr>
        <a:xfrm>
          <a:off x="182880" y="60960"/>
          <a:ext cx="891540" cy="3813810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二酸化炭素排出量見える化ツール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福島県環境共生課</a:t>
          </a:r>
        </a:p>
      </xdr:txBody>
    </xdr:sp>
    <xdr:clientData/>
  </xdr:twoCellAnchor>
  <xdr:twoCellAnchor>
    <xdr:from>
      <xdr:col>11</xdr:col>
      <xdr:colOff>91440</xdr:colOff>
      <xdr:row>16</xdr:row>
      <xdr:rowOff>91440</xdr:rowOff>
    </xdr:from>
    <xdr:to>
      <xdr:col>12</xdr:col>
      <xdr:colOff>441960</xdr:colOff>
      <xdr:row>17</xdr:row>
      <xdr:rowOff>160020</xdr:rowOff>
    </xdr:to>
    <xdr:sp macro="" textlink="">
      <xdr:nvSpPr>
        <xdr:cNvPr id="8" name="正方形/長方形 7"/>
        <xdr:cNvSpPr/>
      </xdr:nvSpPr>
      <xdr:spPr>
        <a:xfrm>
          <a:off x="8100060" y="2827020"/>
          <a:ext cx="1089660" cy="2438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記入欄</a:t>
          </a:r>
        </a:p>
      </xdr:txBody>
    </xdr:sp>
    <xdr:clientData/>
  </xdr:twoCellAnchor>
  <xdr:twoCellAnchor>
    <xdr:from>
      <xdr:col>2</xdr:col>
      <xdr:colOff>358140</xdr:colOff>
      <xdr:row>108</xdr:row>
      <xdr:rowOff>160020</xdr:rowOff>
    </xdr:from>
    <xdr:to>
      <xdr:col>9</xdr:col>
      <xdr:colOff>251460</xdr:colOff>
      <xdr:row>127</xdr:row>
      <xdr:rowOff>7620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365760</xdr:colOff>
      <xdr:row>108</xdr:row>
      <xdr:rowOff>152400</xdr:rowOff>
    </xdr:from>
    <xdr:to>
      <xdr:col>16</xdr:col>
      <xdr:colOff>403860</xdr:colOff>
      <xdr:row>127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342900</xdr:colOff>
      <xdr:row>127</xdr:row>
      <xdr:rowOff>76200</xdr:rowOff>
    </xdr:from>
    <xdr:to>
      <xdr:col>9</xdr:col>
      <xdr:colOff>236220</xdr:colOff>
      <xdr:row>145</xdr:row>
      <xdr:rowOff>83820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350520</xdr:colOff>
      <xdr:row>127</xdr:row>
      <xdr:rowOff>83820</xdr:rowOff>
    </xdr:from>
    <xdr:to>
      <xdr:col>16</xdr:col>
      <xdr:colOff>388620</xdr:colOff>
      <xdr:row>145</xdr:row>
      <xdr:rowOff>91440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335280</xdr:colOff>
      <xdr:row>146</xdr:row>
      <xdr:rowOff>22860</xdr:rowOff>
    </xdr:from>
    <xdr:to>
      <xdr:col>9</xdr:col>
      <xdr:colOff>228600</xdr:colOff>
      <xdr:row>164</xdr:row>
      <xdr:rowOff>30480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342900</xdr:colOff>
      <xdr:row>146</xdr:row>
      <xdr:rowOff>30480</xdr:rowOff>
    </xdr:from>
    <xdr:to>
      <xdr:col>16</xdr:col>
      <xdr:colOff>381000</xdr:colOff>
      <xdr:row>164</xdr:row>
      <xdr:rowOff>38100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350520</xdr:colOff>
      <xdr:row>165</xdr:row>
      <xdr:rowOff>83820</xdr:rowOff>
    </xdr:from>
    <xdr:to>
      <xdr:col>9</xdr:col>
      <xdr:colOff>243840</xdr:colOff>
      <xdr:row>183</xdr:row>
      <xdr:rowOff>91440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358140</xdr:colOff>
      <xdr:row>165</xdr:row>
      <xdr:rowOff>91440</xdr:rowOff>
    </xdr:from>
    <xdr:to>
      <xdr:col>16</xdr:col>
      <xdr:colOff>396240</xdr:colOff>
      <xdr:row>183</xdr:row>
      <xdr:rowOff>99060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350520</xdr:colOff>
      <xdr:row>184</xdr:row>
      <xdr:rowOff>76200</xdr:rowOff>
    </xdr:from>
    <xdr:to>
      <xdr:col>9</xdr:col>
      <xdr:colOff>243840</xdr:colOff>
      <xdr:row>202</xdr:row>
      <xdr:rowOff>83820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358140</xdr:colOff>
      <xdr:row>184</xdr:row>
      <xdr:rowOff>83820</xdr:rowOff>
    </xdr:from>
    <xdr:to>
      <xdr:col>16</xdr:col>
      <xdr:colOff>396240</xdr:colOff>
      <xdr:row>202</xdr:row>
      <xdr:rowOff>91440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358140</xdr:colOff>
      <xdr:row>204</xdr:row>
      <xdr:rowOff>7620</xdr:rowOff>
    </xdr:from>
    <xdr:to>
      <xdr:col>9</xdr:col>
      <xdr:colOff>251460</xdr:colOff>
      <xdr:row>222</xdr:row>
      <xdr:rowOff>15240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365760</xdr:colOff>
      <xdr:row>204</xdr:row>
      <xdr:rowOff>15240</xdr:rowOff>
    </xdr:from>
    <xdr:to>
      <xdr:col>16</xdr:col>
      <xdr:colOff>403860</xdr:colOff>
      <xdr:row>222</xdr:row>
      <xdr:rowOff>22860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28</xdr:row>
      <xdr:rowOff>99060</xdr:rowOff>
    </xdr:from>
    <xdr:to>
      <xdr:col>8</xdr:col>
      <xdr:colOff>701040</xdr:colOff>
      <xdr:row>46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60960</xdr:colOff>
      <xdr:row>28</xdr:row>
      <xdr:rowOff>99060</xdr:rowOff>
    </xdr:from>
    <xdr:to>
      <xdr:col>16</xdr:col>
      <xdr:colOff>99060</xdr:colOff>
      <xdr:row>46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53340</xdr:colOff>
      <xdr:row>56</xdr:row>
      <xdr:rowOff>106680</xdr:rowOff>
    </xdr:from>
    <xdr:to>
      <xdr:col>8</xdr:col>
      <xdr:colOff>685800</xdr:colOff>
      <xdr:row>74</xdr:row>
      <xdr:rowOff>121920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60960</xdr:colOff>
      <xdr:row>56</xdr:row>
      <xdr:rowOff>99060</xdr:rowOff>
    </xdr:from>
    <xdr:to>
      <xdr:col>16</xdr:col>
      <xdr:colOff>99060</xdr:colOff>
      <xdr:row>74</xdr:row>
      <xdr:rowOff>114300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723900</xdr:colOff>
      <xdr:row>5</xdr:row>
      <xdr:rowOff>7620</xdr:rowOff>
    </xdr:from>
    <xdr:to>
      <xdr:col>17</xdr:col>
      <xdr:colOff>396240</xdr:colOff>
      <xdr:row>18</xdr:row>
      <xdr:rowOff>91440</xdr:rowOff>
    </xdr:to>
    <xdr:sp macro="" textlink="">
      <xdr:nvSpPr>
        <xdr:cNvPr id="6" name="テキスト ボックス 5"/>
        <xdr:cNvSpPr txBox="1"/>
      </xdr:nvSpPr>
      <xdr:spPr>
        <a:xfrm>
          <a:off x="8801100" y="902970"/>
          <a:ext cx="5273040" cy="236029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①前年度の月別電気使用量、月別水道使用量、月別燃料使用量を入力し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②前年度の二酸化炭素排出量が算出されます。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③削減目標（％）を入力してください。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④目標達成のため必要な電気、水道又は燃料の使用量の削減量が算出さ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⑤今年度の月別電気使用量、月別水道使用量、月別燃料使用量を入力し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⑥今年度の二酸化炭素排出量が算出されます。</a:t>
          </a:r>
          <a:endParaRPr kumimoji="1" lang="en-US" altLang="ja-JP" sz="1100">
            <a:latin typeface="+mn-lt"/>
            <a:ea typeface="+mn-ea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⑦前年比の二酸化炭素排出削減量が算出されます。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182880</xdr:colOff>
      <xdr:row>0</xdr:row>
      <xdr:rowOff>60960</xdr:rowOff>
    </xdr:from>
    <xdr:to>
      <xdr:col>1</xdr:col>
      <xdr:colOff>464820</xdr:colOff>
      <xdr:row>226</xdr:row>
      <xdr:rowOff>167640</xdr:rowOff>
    </xdr:to>
    <xdr:sp macro="" textlink="">
      <xdr:nvSpPr>
        <xdr:cNvPr id="7" name="テキスト ボックス 6"/>
        <xdr:cNvSpPr txBox="1"/>
      </xdr:nvSpPr>
      <xdr:spPr>
        <a:xfrm>
          <a:off x="182880" y="60960"/>
          <a:ext cx="967740" cy="3902583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二酸化炭素排出量見える化ツール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福島県環境共生課</a:t>
          </a:r>
        </a:p>
      </xdr:txBody>
    </xdr:sp>
    <xdr:clientData/>
  </xdr:twoCellAnchor>
  <xdr:twoCellAnchor>
    <xdr:from>
      <xdr:col>11</xdr:col>
      <xdr:colOff>91440</xdr:colOff>
      <xdr:row>16</xdr:row>
      <xdr:rowOff>91440</xdr:rowOff>
    </xdr:from>
    <xdr:to>
      <xdr:col>12</xdr:col>
      <xdr:colOff>441960</xdr:colOff>
      <xdr:row>17</xdr:row>
      <xdr:rowOff>160020</xdr:rowOff>
    </xdr:to>
    <xdr:sp macro="" textlink="">
      <xdr:nvSpPr>
        <xdr:cNvPr id="8" name="正方形/長方形 7"/>
        <xdr:cNvSpPr/>
      </xdr:nvSpPr>
      <xdr:spPr>
        <a:xfrm>
          <a:off x="8987790" y="2901315"/>
          <a:ext cx="1169670" cy="2495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記入欄</a:t>
          </a:r>
        </a:p>
      </xdr:txBody>
    </xdr:sp>
    <xdr:clientData/>
  </xdr:twoCellAnchor>
  <xdr:twoCellAnchor>
    <xdr:from>
      <xdr:col>2</xdr:col>
      <xdr:colOff>358140</xdr:colOff>
      <xdr:row>108</xdr:row>
      <xdr:rowOff>160020</xdr:rowOff>
    </xdr:from>
    <xdr:to>
      <xdr:col>9</xdr:col>
      <xdr:colOff>251460</xdr:colOff>
      <xdr:row>127</xdr:row>
      <xdr:rowOff>7620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365760</xdr:colOff>
      <xdr:row>108</xdr:row>
      <xdr:rowOff>152400</xdr:rowOff>
    </xdr:from>
    <xdr:to>
      <xdr:col>16</xdr:col>
      <xdr:colOff>403860</xdr:colOff>
      <xdr:row>127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342900</xdr:colOff>
      <xdr:row>127</xdr:row>
      <xdr:rowOff>76200</xdr:rowOff>
    </xdr:from>
    <xdr:to>
      <xdr:col>9</xdr:col>
      <xdr:colOff>236220</xdr:colOff>
      <xdr:row>145</xdr:row>
      <xdr:rowOff>83820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350520</xdr:colOff>
      <xdr:row>127</xdr:row>
      <xdr:rowOff>83820</xdr:rowOff>
    </xdr:from>
    <xdr:to>
      <xdr:col>16</xdr:col>
      <xdr:colOff>388620</xdr:colOff>
      <xdr:row>145</xdr:row>
      <xdr:rowOff>91440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335280</xdr:colOff>
      <xdr:row>146</xdr:row>
      <xdr:rowOff>22860</xdr:rowOff>
    </xdr:from>
    <xdr:to>
      <xdr:col>9</xdr:col>
      <xdr:colOff>228600</xdr:colOff>
      <xdr:row>164</xdr:row>
      <xdr:rowOff>30480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342900</xdr:colOff>
      <xdr:row>146</xdr:row>
      <xdr:rowOff>30480</xdr:rowOff>
    </xdr:from>
    <xdr:to>
      <xdr:col>16</xdr:col>
      <xdr:colOff>381000</xdr:colOff>
      <xdr:row>164</xdr:row>
      <xdr:rowOff>38100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350520</xdr:colOff>
      <xdr:row>165</xdr:row>
      <xdr:rowOff>83820</xdr:rowOff>
    </xdr:from>
    <xdr:to>
      <xdr:col>9</xdr:col>
      <xdr:colOff>243840</xdr:colOff>
      <xdr:row>183</xdr:row>
      <xdr:rowOff>91440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358140</xdr:colOff>
      <xdr:row>165</xdr:row>
      <xdr:rowOff>91440</xdr:rowOff>
    </xdr:from>
    <xdr:to>
      <xdr:col>16</xdr:col>
      <xdr:colOff>396240</xdr:colOff>
      <xdr:row>183</xdr:row>
      <xdr:rowOff>99060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350520</xdr:colOff>
      <xdr:row>184</xdr:row>
      <xdr:rowOff>76200</xdr:rowOff>
    </xdr:from>
    <xdr:to>
      <xdr:col>9</xdr:col>
      <xdr:colOff>243840</xdr:colOff>
      <xdr:row>202</xdr:row>
      <xdr:rowOff>83820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358140</xdr:colOff>
      <xdr:row>184</xdr:row>
      <xdr:rowOff>83820</xdr:rowOff>
    </xdr:from>
    <xdr:to>
      <xdr:col>16</xdr:col>
      <xdr:colOff>396240</xdr:colOff>
      <xdr:row>202</xdr:row>
      <xdr:rowOff>91440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358140</xdr:colOff>
      <xdr:row>204</xdr:row>
      <xdr:rowOff>7620</xdr:rowOff>
    </xdr:from>
    <xdr:to>
      <xdr:col>9</xdr:col>
      <xdr:colOff>251460</xdr:colOff>
      <xdr:row>222</xdr:row>
      <xdr:rowOff>15240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365760</xdr:colOff>
      <xdr:row>204</xdr:row>
      <xdr:rowOff>15240</xdr:rowOff>
    </xdr:from>
    <xdr:to>
      <xdr:col>16</xdr:col>
      <xdr:colOff>403860</xdr:colOff>
      <xdr:row>222</xdr:row>
      <xdr:rowOff>22860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27"/>
  <sheetViews>
    <sheetView tabSelected="1" workbookViewId="0">
      <selection activeCell="J17" sqref="J17"/>
    </sheetView>
  </sheetViews>
  <sheetFormatPr defaultRowHeight="13.2" x14ac:dyDescent="0.2"/>
  <cols>
    <col min="3" max="3" width="14" customWidth="1"/>
    <col min="4" max="4" width="9.44140625" bestFit="1" customWidth="1"/>
    <col min="5" max="16" width="10.77734375" customWidth="1"/>
  </cols>
  <sheetData>
    <row r="1" spans="3:8" ht="13.8" thickBot="1" x14ac:dyDescent="0.25"/>
    <row r="2" spans="3:8" ht="13.8" thickBot="1" x14ac:dyDescent="0.25">
      <c r="C2" t="s">
        <v>21</v>
      </c>
      <c r="E2" s="7" t="s">
        <v>33</v>
      </c>
      <c r="F2" s="5">
        <f>SUM(Q27,Q55,Q95:Q101)</f>
        <v>0</v>
      </c>
      <c r="G2" t="s">
        <v>23</v>
      </c>
    </row>
    <row r="3" spans="3:8" ht="13.8" thickBot="1" x14ac:dyDescent="0.25">
      <c r="F3" s="2"/>
    </row>
    <row r="4" spans="3:8" ht="13.8" thickBot="1" x14ac:dyDescent="0.25">
      <c r="C4" t="s">
        <v>22</v>
      </c>
      <c r="E4" s="7" t="s">
        <v>34</v>
      </c>
      <c r="F4" s="6"/>
      <c r="G4" t="s">
        <v>24</v>
      </c>
    </row>
    <row r="5" spans="3:8" x14ac:dyDescent="0.2">
      <c r="F5" s="3"/>
    </row>
    <row r="6" spans="3:8" x14ac:dyDescent="0.2">
      <c r="C6" t="s">
        <v>25</v>
      </c>
      <c r="D6" t="s">
        <v>26</v>
      </c>
      <c r="E6" s="7" t="s">
        <v>35</v>
      </c>
      <c r="F6" s="3">
        <f>$F$2*$F$4/100/D28</f>
        <v>0</v>
      </c>
      <c r="G6" t="s">
        <v>28</v>
      </c>
      <c r="H6" t="s">
        <v>31</v>
      </c>
    </row>
    <row r="7" spans="3:8" x14ac:dyDescent="0.2">
      <c r="D7" t="s">
        <v>27</v>
      </c>
      <c r="E7" s="7" t="s">
        <v>35</v>
      </c>
      <c r="F7" s="3">
        <f>$F$2*$F$4/100/D56</f>
        <v>0</v>
      </c>
      <c r="G7" t="s">
        <v>29</v>
      </c>
      <c r="H7" t="s">
        <v>30</v>
      </c>
    </row>
    <row r="8" spans="3:8" x14ac:dyDescent="0.2">
      <c r="D8" t="s">
        <v>48</v>
      </c>
      <c r="E8" s="8" t="s">
        <v>35</v>
      </c>
      <c r="F8" s="3">
        <f>$F$2*$F$4/100/D102</f>
        <v>0</v>
      </c>
      <c r="G8" t="s">
        <v>47</v>
      </c>
      <c r="H8" t="s">
        <v>54</v>
      </c>
    </row>
    <row r="9" spans="3:8" x14ac:dyDescent="0.2">
      <c r="D9" t="s">
        <v>49</v>
      </c>
      <c r="E9" s="8" t="s">
        <v>35</v>
      </c>
      <c r="F9" s="3">
        <f t="shared" ref="F9:F13" si="0">$F$2*$F$4/100/D103</f>
        <v>0</v>
      </c>
      <c r="G9" t="s">
        <v>47</v>
      </c>
      <c r="H9" t="s">
        <v>55</v>
      </c>
    </row>
    <row r="10" spans="3:8" x14ac:dyDescent="0.2">
      <c r="D10" t="s">
        <v>50</v>
      </c>
      <c r="E10" s="8" t="s">
        <v>35</v>
      </c>
      <c r="F10" s="3">
        <f t="shared" si="0"/>
        <v>0</v>
      </c>
      <c r="G10" t="s">
        <v>47</v>
      </c>
      <c r="H10" t="s">
        <v>56</v>
      </c>
    </row>
    <row r="11" spans="3:8" x14ac:dyDescent="0.2">
      <c r="D11" t="s">
        <v>51</v>
      </c>
      <c r="E11" s="8" t="s">
        <v>35</v>
      </c>
      <c r="F11" s="3">
        <f t="shared" si="0"/>
        <v>0</v>
      </c>
      <c r="G11" t="s">
        <v>47</v>
      </c>
      <c r="H11" t="s">
        <v>57</v>
      </c>
    </row>
    <row r="12" spans="3:8" x14ac:dyDescent="0.2">
      <c r="D12" t="s">
        <v>52</v>
      </c>
      <c r="E12" s="8" t="s">
        <v>35</v>
      </c>
      <c r="F12" s="3">
        <f t="shared" si="0"/>
        <v>0</v>
      </c>
      <c r="G12" t="s">
        <v>29</v>
      </c>
      <c r="H12" t="s">
        <v>58</v>
      </c>
    </row>
    <row r="13" spans="3:8" x14ac:dyDescent="0.2">
      <c r="D13" t="s">
        <v>53</v>
      </c>
      <c r="E13" s="8" t="s">
        <v>35</v>
      </c>
      <c r="F13" s="3">
        <f t="shared" si="0"/>
        <v>0</v>
      </c>
      <c r="G13" t="s">
        <v>29</v>
      </c>
      <c r="H13" t="s">
        <v>59</v>
      </c>
    </row>
    <row r="14" spans="3:8" ht="13.8" thickBot="1" x14ac:dyDescent="0.25"/>
    <row r="15" spans="3:8" ht="13.8" thickBot="1" x14ac:dyDescent="0.25">
      <c r="C15" t="s">
        <v>36</v>
      </c>
      <c r="E15" s="8" t="s">
        <v>37</v>
      </c>
      <c r="F15" s="5">
        <f>SUM(Q28,Q56,Q102:Q108)</f>
        <v>0</v>
      </c>
      <c r="G15" t="s">
        <v>23</v>
      </c>
    </row>
    <row r="16" spans="3:8" ht="13.8" thickBot="1" x14ac:dyDescent="0.25"/>
    <row r="17" spans="3:17" ht="13.8" thickBot="1" x14ac:dyDescent="0.25">
      <c r="C17" t="s">
        <v>38</v>
      </c>
      <c r="E17" s="8" t="s">
        <v>39</v>
      </c>
      <c r="F17" s="5">
        <f>F2-F15</f>
        <v>0</v>
      </c>
      <c r="G17" t="s">
        <v>23</v>
      </c>
    </row>
    <row r="18" spans="3:17" ht="13.8" thickBot="1" x14ac:dyDescent="0.25">
      <c r="E18" s="8"/>
      <c r="F18" s="5" t="e">
        <f>F17/F2*100</f>
        <v>#DIV/0!</v>
      </c>
      <c r="G18" t="s">
        <v>24</v>
      </c>
    </row>
    <row r="19" spans="3:17" ht="12.6" customHeight="1" x14ac:dyDescent="0.2"/>
    <row r="20" spans="3:17" x14ac:dyDescent="0.2">
      <c r="C20" t="s">
        <v>13</v>
      </c>
      <c r="P20" t="s">
        <v>16</v>
      </c>
    </row>
    <row r="21" spans="3:17" ht="13.8" thickBot="1" x14ac:dyDescent="0.25">
      <c r="C21" s="1"/>
      <c r="D21" s="1"/>
      <c r="E21" s="9" t="s">
        <v>1</v>
      </c>
      <c r="F21" s="9" t="s">
        <v>2</v>
      </c>
      <c r="G21" s="9" t="s">
        <v>3</v>
      </c>
      <c r="H21" s="9" t="s">
        <v>4</v>
      </c>
      <c r="I21" s="9" t="s">
        <v>5</v>
      </c>
      <c r="J21" s="9" t="s">
        <v>6</v>
      </c>
      <c r="K21" s="9" t="s">
        <v>7</v>
      </c>
      <c r="L21" s="9" t="s">
        <v>8</v>
      </c>
      <c r="M21" s="9" t="s">
        <v>9</v>
      </c>
      <c r="N21" s="9" t="s">
        <v>10</v>
      </c>
      <c r="O21" s="9" t="s">
        <v>11</v>
      </c>
      <c r="P21" s="9" t="s">
        <v>12</v>
      </c>
      <c r="Q21" s="4" t="s">
        <v>19</v>
      </c>
    </row>
    <row r="22" spans="3:17" x14ac:dyDescent="0.2">
      <c r="C22" s="1" t="s">
        <v>61</v>
      </c>
      <c r="D22" s="10" t="s">
        <v>32</v>
      </c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1">
        <f>SUM(E22:P22)</f>
        <v>0</v>
      </c>
    </row>
    <row r="23" spans="3:17" ht="13.8" thickBot="1" x14ac:dyDescent="0.25">
      <c r="C23" s="1" t="s">
        <v>69</v>
      </c>
      <c r="D23" s="10" t="s">
        <v>40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11">
        <f>SUM(E23:P23)</f>
        <v>0</v>
      </c>
    </row>
    <row r="24" spans="3:17" x14ac:dyDescent="0.2"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3:17" x14ac:dyDescent="0.2">
      <c r="C25" t="s">
        <v>15</v>
      </c>
      <c r="P25" t="s">
        <v>17</v>
      </c>
    </row>
    <row r="26" spans="3:17" x14ac:dyDescent="0.2">
      <c r="C26" s="1"/>
      <c r="D26" s="1" t="s">
        <v>0</v>
      </c>
      <c r="E26" s="1" t="s">
        <v>1</v>
      </c>
      <c r="F26" s="1" t="s">
        <v>2</v>
      </c>
      <c r="G26" s="1" t="s">
        <v>3</v>
      </c>
      <c r="H26" s="1" t="s">
        <v>4</v>
      </c>
      <c r="I26" s="1" t="s">
        <v>5</v>
      </c>
      <c r="J26" s="1" t="s">
        <v>6</v>
      </c>
      <c r="K26" s="1" t="s">
        <v>7</v>
      </c>
      <c r="L26" s="1" t="s">
        <v>8</v>
      </c>
      <c r="M26" s="1" t="s">
        <v>9</v>
      </c>
      <c r="N26" s="1" t="s">
        <v>10</v>
      </c>
      <c r="O26" s="1" t="s">
        <v>11</v>
      </c>
      <c r="P26" s="1" t="s">
        <v>12</v>
      </c>
      <c r="Q26" s="4" t="s">
        <v>19</v>
      </c>
    </row>
    <row r="27" spans="3:17" x14ac:dyDescent="0.2">
      <c r="C27" s="1" t="s">
        <v>61</v>
      </c>
      <c r="D27" s="1">
        <v>0.42299999999999999</v>
      </c>
      <c r="E27" s="4">
        <f>E22*$D27</f>
        <v>0</v>
      </c>
      <c r="F27" s="4">
        <f t="shared" ref="F27:P28" si="1">F22*$D27</f>
        <v>0</v>
      </c>
      <c r="G27" s="4">
        <f t="shared" si="1"/>
        <v>0</v>
      </c>
      <c r="H27" s="4">
        <f t="shared" si="1"/>
        <v>0</v>
      </c>
      <c r="I27" s="4">
        <f t="shared" si="1"/>
        <v>0</v>
      </c>
      <c r="J27" s="4">
        <f t="shared" si="1"/>
        <v>0</v>
      </c>
      <c r="K27" s="4">
        <f t="shared" si="1"/>
        <v>0</v>
      </c>
      <c r="L27" s="4">
        <f t="shared" si="1"/>
        <v>0</v>
      </c>
      <c r="M27" s="4">
        <f t="shared" si="1"/>
        <v>0</v>
      </c>
      <c r="N27" s="4">
        <f t="shared" si="1"/>
        <v>0</v>
      </c>
      <c r="O27" s="4">
        <f t="shared" si="1"/>
        <v>0</v>
      </c>
      <c r="P27" s="4">
        <f t="shared" si="1"/>
        <v>0</v>
      </c>
      <c r="Q27" s="1">
        <f>SUM(E27:P27)</f>
        <v>0</v>
      </c>
    </row>
    <row r="28" spans="3:17" x14ac:dyDescent="0.2">
      <c r="C28" s="1" t="s">
        <v>69</v>
      </c>
      <c r="D28" s="1">
        <v>0.42299999999999999</v>
      </c>
      <c r="E28" s="4">
        <f>E23*$D28</f>
        <v>0</v>
      </c>
      <c r="F28" s="4">
        <f t="shared" si="1"/>
        <v>0</v>
      </c>
      <c r="G28" s="4">
        <f t="shared" si="1"/>
        <v>0</v>
      </c>
      <c r="H28" s="4">
        <f t="shared" si="1"/>
        <v>0</v>
      </c>
      <c r="I28" s="4">
        <f t="shared" si="1"/>
        <v>0</v>
      </c>
      <c r="J28" s="4">
        <f t="shared" si="1"/>
        <v>0</v>
      </c>
      <c r="K28" s="4">
        <f t="shared" si="1"/>
        <v>0</v>
      </c>
      <c r="L28" s="4">
        <f t="shared" si="1"/>
        <v>0</v>
      </c>
      <c r="M28" s="4">
        <f t="shared" si="1"/>
        <v>0</v>
      </c>
      <c r="N28" s="4">
        <f t="shared" si="1"/>
        <v>0</v>
      </c>
      <c r="O28" s="4">
        <f t="shared" si="1"/>
        <v>0</v>
      </c>
      <c r="P28" s="4">
        <f t="shared" si="1"/>
        <v>0</v>
      </c>
      <c r="Q28" s="1">
        <f>SUM(E28:P28)</f>
        <v>0</v>
      </c>
    </row>
    <row r="48" spans="3:16" x14ac:dyDescent="0.2">
      <c r="C48" t="s">
        <v>14</v>
      </c>
      <c r="P48" t="s">
        <v>20</v>
      </c>
    </row>
    <row r="49" spans="3:17" ht="13.8" thickBot="1" x14ac:dyDescent="0.25">
      <c r="C49" s="1"/>
      <c r="D49" s="1"/>
      <c r="E49" s="9" t="s">
        <v>1</v>
      </c>
      <c r="F49" s="9" t="s">
        <v>2</v>
      </c>
      <c r="G49" s="9" t="s">
        <v>3</v>
      </c>
      <c r="H49" s="9" t="s">
        <v>4</v>
      </c>
      <c r="I49" s="9" t="s">
        <v>5</v>
      </c>
      <c r="J49" s="9" t="s">
        <v>6</v>
      </c>
      <c r="K49" s="9" t="s">
        <v>7</v>
      </c>
      <c r="L49" s="9" t="s">
        <v>8</v>
      </c>
      <c r="M49" s="9" t="s">
        <v>9</v>
      </c>
      <c r="N49" s="9" t="s">
        <v>10</v>
      </c>
      <c r="O49" s="9" t="s">
        <v>11</v>
      </c>
      <c r="P49" s="9" t="s">
        <v>12</v>
      </c>
      <c r="Q49" s="4" t="s">
        <v>19</v>
      </c>
    </row>
    <row r="50" spans="3:17" x14ac:dyDescent="0.2">
      <c r="C50" s="1" t="s">
        <v>61</v>
      </c>
      <c r="D50" s="10" t="s">
        <v>32</v>
      </c>
      <c r="E50" s="1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  <c r="Q50" s="11">
        <f>SUM(E50:P50)</f>
        <v>0</v>
      </c>
    </row>
    <row r="51" spans="3:17" ht="13.8" thickBot="1" x14ac:dyDescent="0.25">
      <c r="C51" s="1" t="s">
        <v>69</v>
      </c>
      <c r="D51" s="10" t="s">
        <v>40</v>
      </c>
      <c r="E51" s="15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1">
        <f>SUM(E51:P51)</f>
        <v>0</v>
      </c>
    </row>
    <row r="53" spans="3:17" x14ac:dyDescent="0.2">
      <c r="C53" t="s">
        <v>18</v>
      </c>
      <c r="P53" t="s">
        <v>17</v>
      </c>
    </row>
    <row r="54" spans="3:17" x14ac:dyDescent="0.2">
      <c r="C54" s="1"/>
      <c r="D54" s="1" t="s">
        <v>0</v>
      </c>
      <c r="E54" s="4" t="s">
        <v>1</v>
      </c>
      <c r="F54" s="4" t="s">
        <v>2</v>
      </c>
      <c r="G54" s="4" t="s">
        <v>3</v>
      </c>
      <c r="H54" s="4" t="s">
        <v>4</v>
      </c>
      <c r="I54" s="4" t="s">
        <v>5</v>
      </c>
      <c r="J54" s="4" t="s">
        <v>6</v>
      </c>
      <c r="K54" s="4" t="s">
        <v>7</v>
      </c>
      <c r="L54" s="4" t="s">
        <v>8</v>
      </c>
      <c r="M54" s="4" t="s">
        <v>9</v>
      </c>
      <c r="N54" s="4" t="s">
        <v>10</v>
      </c>
      <c r="O54" s="4" t="s">
        <v>11</v>
      </c>
      <c r="P54" s="4" t="s">
        <v>12</v>
      </c>
      <c r="Q54" s="4" t="s">
        <v>19</v>
      </c>
    </row>
    <row r="55" spans="3:17" x14ac:dyDescent="0.2">
      <c r="C55" s="1" t="s">
        <v>61</v>
      </c>
      <c r="D55" s="1">
        <v>0.49</v>
      </c>
      <c r="E55" s="4">
        <f>E50*$D55</f>
        <v>0</v>
      </c>
      <c r="F55" s="4">
        <f t="shared" ref="F55:P56" si="2">F50*$D55</f>
        <v>0</v>
      </c>
      <c r="G55" s="4">
        <f t="shared" si="2"/>
        <v>0</v>
      </c>
      <c r="H55" s="4">
        <f t="shared" si="2"/>
        <v>0</v>
      </c>
      <c r="I55" s="4">
        <f t="shared" si="2"/>
        <v>0</v>
      </c>
      <c r="J55" s="4">
        <f t="shared" si="2"/>
        <v>0</v>
      </c>
      <c r="K55" s="4">
        <f t="shared" si="2"/>
        <v>0</v>
      </c>
      <c r="L55" s="4">
        <f t="shared" si="2"/>
        <v>0</v>
      </c>
      <c r="M55" s="4">
        <f t="shared" si="2"/>
        <v>0</v>
      </c>
      <c r="N55" s="4">
        <f t="shared" si="2"/>
        <v>0</v>
      </c>
      <c r="O55" s="4">
        <f t="shared" si="2"/>
        <v>0</v>
      </c>
      <c r="P55" s="4">
        <f t="shared" si="2"/>
        <v>0</v>
      </c>
      <c r="Q55" s="1">
        <f>SUM(E55:P55)</f>
        <v>0</v>
      </c>
    </row>
    <row r="56" spans="3:17" x14ac:dyDescent="0.2">
      <c r="C56" s="1" t="s">
        <v>69</v>
      </c>
      <c r="D56" s="1">
        <v>0.44</v>
      </c>
      <c r="E56" s="4">
        <f>E51*$D56</f>
        <v>0</v>
      </c>
      <c r="F56" s="4">
        <f t="shared" si="2"/>
        <v>0</v>
      </c>
      <c r="G56" s="4">
        <f t="shared" si="2"/>
        <v>0</v>
      </c>
      <c r="H56" s="4">
        <f t="shared" si="2"/>
        <v>0</v>
      </c>
      <c r="I56" s="4">
        <f t="shared" si="2"/>
        <v>0</v>
      </c>
      <c r="J56" s="4">
        <f t="shared" si="2"/>
        <v>0</v>
      </c>
      <c r="K56" s="4">
        <f t="shared" si="2"/>
        <v>0</v>
      </c>
      <c r="L56" s="4">
        <f t="shared" si="2"/>
        <v>0</v>
      </c>
      <c r="M56" s="4">
        <f t="shared" si="2"/>
        <v>0</v>
      </c>
      <c r="N56" s="4">
        <f t="shared" si="2"/>
        <v>0</v>
      </c>
      <c r="O56" s="4">
        <f t="shared" si="2"/>
        <v>0</v>
      </c>
      <c r="P56" s="4">
        <f t="shared" si="2"/>
        <v>0</v>
      </c>
      <c r="Q56" s="1">
        <f>SUM(E56:P56)</f>
        <v>0</v>
      </c>
    </row>
    <row r="76" spans="3:17" x14ac:dyDescent="0.2">
      <c r="C76" t="s">
        <v>43</v>
      </c>
      <c r="M76" t="s">
        <v>46</v>
      </c>
      <c r="P76" t="s">
        <v>45</v>
      </c>
    </row>
    <row r="77" spans="3:17" ht="13.8" thickBot="1" x14ac:dyDescent="0.25">
      <c r="C77" s="1"/>
      <c r="D77" s="1"/>
      <c r="E77" s="9" t="s">
        <v>1</v>
      </c>
      <c r="F77" s="9" t="s">
        <v>2</v>
      </c>
      <c r="G77" s="9" t="s">
        <v>3</v>
      </c>
      <c r="H77" s="9" t="s">
        <v>4</v>
      </c>
      <c r="I77" s="9" t="s">
        <v>5</v>
      </c>
      <c r="J77" s="9" t="s">
        <v>6</v>
      </c>
      <c r="K77" s="9" t="s">
        <v>7</v>
      </c>
      <c r="L77" s="9" t="s">
        <v>8</v>
      </c>
      <c r="M77" s="9" t="s">
        <v>9</v>
      </c>
      <c r="N77" s="9" t="s">
        <v>10</v>
      </c>
      <c r="O77" s="9" t="s">
        <v>11</v>
      </c>
      <c r="P77" s="9" t="s">
        <v>12</v>
      </c>
      <c r="Q77" s="4" t="s">
        <v>19</v>
      </c>
    </row>
    <row r="78" spans="3:17" x14ac:dyDescent="0.2">
      <c r="C78" s="20" t="s">
        <v>62</v>
      </c>
      <c r="D78" s="10" t="s">
        <v>32</v>
      </c>
      <c r="E78" s="12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4"/>
      <c r="Q78" s="11">
        <f>SUM(E78:P78)</f>
        <v>0</v>
      </c>
    </row>
    <row r="79" spans="3:17" x14ac:dyDescent="0.2">
      <c r="C79" s="19" t="s">
        <v>63</v>
      </c>
      <c r="D79" s="10" t="s">
        <v>32</v>
      </c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  <c r="Q79" s="11">
        <f t="shared" ref="Q79:Q91" si="3">SUM(E79:P79)</f>
        <v>0</v>
      </c>
    </row>
    <row r="80" spans="3:17" x14ac:dyDescent="0.2">
      <c r="C80" s="19" t="s">
        <v>64</v>
      </c>
      <c r="D80" s="10" t="s">
        <v>32</v>
      </c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3"/>
      <c r="Q80" s="11">
        <f t="shared" si="3"/>
        <v>0</v>
      </c>
    </row>
    <row r="81" spans="3:17" x14ac:dyDescent="0.2">
      <c r="C81" s="20" t="s">
        <v>65</v>
      </c>
      <c r="D81" s="10" t="s">
        <v>32</v>
      </c>
      <c r="E81" s="21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3"/>
      <c r="Q81" s="11">
        <f t="shared" si="3"/>
        <v>0</v>
      </c>
    </row>
    <row r="82" spans="3:17" x14ac:dyDescent="0.2">
      <c r="C82" s="20" t="s">
        <v>66</v>
      </c>
      <c r="D82" s="10" t="s">
        <v>32</v>
      </c>
      <c r="E82" s="21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3"/>
      <c r="Q82" s="11">
        <f t="shared" si="3"/>
        <v>0</v>
      </c>
    </row>
    <row r="83" spans="3:17" x14ac:dyDescent="0.2">
      <c r="C83" s="20" t="s">
        <v>67</v>
      </c>
      <c r="D83" s="10" t="s">
        <v>32</v>
      </c>
      <c r="E83" s="21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3"/>
      <c r="Q83" s="11">
        <f t="shared" si="3"/>
        <v>0</v>
      </c>
    </row>
    <row r="84" spans="3:17" ht="13.8" thickBot="1" x14ac:dyDescent="0.25">
      <c r="C84" s="24" t="s">
        <v>68</v>
      </c>
      <c r="D84" s="10" t="s">
        <v>32</v>
      </c>
      <c r="E84" s="25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7"/>
      <c r="Q84" s="28">
        <f t="shared" si="3"/>
        <v>0</v>
      </c>
    </row>
    <row r="85" spans="3:17" ht="13.8" thickTop="1" x14ac:dyDescent="0.2">
      <c r="C85" s="29" t="s">
        <v>70</v>
      </c>
      <c r="D85" s="38" t="s">
        <v>40</v>
      </c>
      <c r="E85" s="3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2"/>
      <c r="Q85" s="39">
        <f t="shared" si="3"/>
        <v>0</v>
      </c>
    </row>
    <row r="86" spans="3:17" x14ac:dyDescent="0.2">
      <c r="C86" s="19" t="s">
        <v>71</v>
      </c>
      <c r="D86" s="37" t="s">
        <v>40</v>
      </c>
      <c r="E86" s="21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3"/>
      <c r="Q86" s="11">
        <f t="shared" si="3"/>
        <v>0</v>
      </c>
    </row>
    <row r="87" spans="3:17" x14ac:dyDescent="0.2">
      <c r="C87" s="19" t="s">
        <v>72</v>
      </c>
      <c r="D87" s="37" t="s">
        <v>40</v>
      </c>
      <c r="E87" s="21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3"/>
      <c r="Q87" s="11">
        <f t="shared" si="3"/>
        <v>0</v>
      </c>
    </row>
    <row r="88" spans="3:17" x14ac:dyDescent="0.2">
      <c r="C88" s="20" t="s">
        <v>73</v>
      </c>
      <c r="D88" s="37" t="s">
        <v>40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3"/>
      <c r="Q88" s="11">
        <f t="shared" si="3"/>
        <v>0</v>
      </c>
    </row>
    <row r="89" spans="3:17" x14ac:dyDescent="0.2">
      <c r="C89" s="20" t="s">
        <v>74</v>
      </c>
      <c r="D89" s="37" t="s">
        <v>40</v>
      </c>
      <c r="E89" s="21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3"/>
      <c r="Q89" s="11">
        <f t="shared" si="3"/>
        <v>0</v>
      </c>
    </row>
    <row r="90" spans="3:17" x14ac:dyDescent="0.2">
      <c r="C90" s="20" t="s">
        <v>75</v>
      </c>
      <c r="D90" s="37" t="s">
        <v>40</v>
      </c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3"/>
      <c r="Q90" s="11">
        <f t="shared" si="3"/>
        <v>0</v>
      </c>
    </row>
    <row r="91" spans="3:17" ht="13.8" thickBot="1" x14ac:dyDescent="0.25">
      <c r="C91" s="20" t="s">
        <v>76</v>
      </c>
      <c r="D91" s="37" t="s">
        <v>40</v>
      </c>
      <c r="E91" s="15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/>
      <c r="Q91" s="11">
        <f t="shared" si="3"/>
        <v>0</v>
      </c>
    </row>
    <row r="93" spans="3:17" x14ac:dyDescent="0.2">
      <c r="C93" t="s">
        <v>44</v>
      </c>
      <c r="P93" t="s">
        <v>60</v>
      </c>
    </row>
    <row r="94" spans="3:17" x14ac:dyDescent="0.2">
      <c r="C94" s="1"/>
      <c r="D94" s="1" t="s">
        <v>0</v>
      </c>
      <c r="E94" s="4" t="s">
        <v>1</v>
      </c>
      <c r="F94" s="4" t="s">
        <v>2</v>
      </c>
      <c r="G94" s="4" t="s">
        <v>3</v>
      </c>
      <c r="H94" s="4" t="s">
        <v>4</v>
      </c>
      <c r="I94" s="4" t="s">
        <v>5</v>
      </c>
      <c r="J94" s="4" t="s">
        <v>6</v>
      </c>
      <c r="K94" s="4" t="s">
        <v>7</v>
      </c>
      <c r="L94" s="4" t="s">
        <v>8</v>
      </c>
      <c r="M94" s="4" t="s">
        <v>9</v>
      </c>
      <c r="N94" s="4" t="s">
        <v>10</v>
      </c>
      <c r="O94" s="4" t="s">
        <v>11</v>
      </c>
      <c r="P94" s="4" t="s">
        <v>12</v>
      </c>
      <c r="Q94" s="4" t="s">
        <v>19</v>
      </c>
    </row>
    <row r="95" spans="3:17" x14ac:dyDescent="0.2">
      <c r="C95" s="20" t="s">
        <v>62</v>
      </c>
      <c r="D95" s="1">
        <v>2.29</v>
      </c>
      <c r="E95" s="4">
        <f>E78*$D95</f>
        <v>0</v>
      </c>
      <c r="F95" s="4">
        <f t="shared" ref="F95:P95" si="4">F78*$D95</f>
        <v>0</v>
      </c>
      <c r="G95" s="4">
        <f t="shared" si="4"/>
        <v>0</v>
      </c>
      <c r="H95" s="4">
        <f t="shared" si="4"/>
        <v>0</v>
      </c>
      <c r="I95" s="4">
        <f t="shared" si="4"/>
        <v>0</v>
      </c>
      <c r="J95" s="4">
        <f t="shared" si="4"/>
        <v>0</v>
      </c>
      <c r="K95" s="4">
        <f t="shared" si="4"/>
        <v>0</v>
      </c>
      <c r="L95" s="4">
        <f t="shared" si="4"/>
        <v>0</v>
      </c>
      <c r="M95" s="4">
        <f t="shared" si="4"/>
        <v>0</v>
      </c>
      <c r="N95" s="4">
        <f t="shared" si="4"/>
        <v>0</v>
      </c>
      <c r="O95" s="4">
        <f t="shared" si="4"/>
        <v>0</v>
      </c>
      <c r="P95" s="4">
        <f t="shared" si="4"/>
        <v>0</v>
      </c>
      <c r="Q95" s="1">
        <f>SUM(E95:P95)</f>
        <v>0</v>
      </c>
    </row>
    <row r="96" spans="3:17" x14ac:dyDescent="0.2">
      <c r="C96" s="19" t="s">
        <v>63</v>
      </c>
      <c r="D96" s="1">
        <v>2.5</v>
      </c>
      <c r="E96" s="4">
        <f>E79*$D96</f>
        <v>0</v>
      </c>
      <c r="F96" s="4">
        <f t="shared" ref="F96:P96" si="5">F79*$D96</f>
        <v>0</v>
      </c>
      <c r="G96" s="4">
        <f t="shared" si="5"/>
        <v>0</v>
      </c>
      <c r="H96" s="4">
        <f t="shared" si="5"/>
        <v>0</v>
      </c>
      <c r="I96" s="4">
        <f t="shared" si="5"/>
        <v>0</v>
      </c>
      <c r="J96" s="4">
        <f t="shared" si="5"/>
        <v>0</v>
      </c>
      <c r="K96" s="4">
        <f t="shared" si="5"/>
        <v>0</v>
      </c>
      <c r="L96" s="4">
        <f t="shared" si="5"/>
        <v>0</v>
      </c>
      <c r="M96" s="4">
        <f t="shared" si="5"/>
        <v>0</v>
      </c>
      <c r="N96" s="4">
        <f t="shared" si="5"/>
        <v>0</v>
      </c>
      <c r="O96" s="4">
        <f t="shared" si="5"/>
        <v>0</v>
      </c>
      <c r="P96" s="4">
        <f t="shared" si="5"/>
        <v>0</v>
      </c>
      <c r="Q96" s="1">
        <f t="shared" ref="Q96:Q108" si="6">SUM(E96:P96)</f>
        <v>0</v>
      </c>
    </row>
    <row r="97" spans="3:17" x14ac:dyDescent="0.2">
      <c r="C97" s="19" t="s">
        <v>64</v>
      </c>
      <c r="D97" s="1">
        <v>2.62</v>
      </c>
      <c r="E97" s="4">
        <f>E80*$D97</f>
        <v>0</v>
      </c>
      <c r="F97" s="4">
        <f t="shared" ref="F97:P97" si="7">F80*$D97</f>
        <v>0</v>
      </c>
      <c r="G97" s="4">
        <f t="shared" si="7"/>
        <v>0</v>
      </c>
      <c r="H97" s="4">
        <f t="shared" si="7"/>
        <v>0</v>
      </c>
      <c r="I97" s="4">
        <f t="shared" si="7"/>
        <v>0</v>
      </c>
      <c r="J97" s="4">
        <f t="shared" si="7"/>
        <v>0</v>
      </c>
      <c r="K97" s="4">
        <f t="shared" si="7"/>
        <v>0</v>
      </c>
      <c r="L97" s="4">
        <f t="shared" si="7"/>
        <v>0</v>
      </c>
      <c r="M97" s="4">
        <f t="shared" si="7"/>
        <v>0</v>
      </c>
      <c r="N97" s="4">
        <f t="shared" si="7"/>
        <v>0</v>
      </c>
      <c r="O97" s="4">
        <f t="shared" si="7"/>
        <v>0</v>
      </c>
      <c r="P97" s="4">
        <f t="shared" si="7"/>
        <v>0</v>
      </c>
      <c r="Q97" s="1">
        <f t="shared" si="6"/>
        <v>0</v>
      </c>
    </row>
    <row r="98" spans="3:17" x14ac:dyDescent="0.2">
      <c r="C98" s="20" t="s">
        <v>65</v>
      </c>
      <c r="D98" s="1">
        <v>2.75</v>
      </c>
      <c r="E98" s="4">
        <f t="shared" ref="E98:E108" si="8">E81*$D98</f>
        <v>0</v>
      </c>
      <c r="F98" s="4">
        <f t="shared" ref="F98:P98" si="9">F81*$D98</f>
        <v>0</v>
      </c>
      <c r="G98" s="4">
        <f t="shared" si="9"/>
        <v>0</v>
      </c>
      <c r="H98" s="4">
        <f t="shared" si="9"/>
        <v>0</v>
      </c>
      <c r="I98" s="4">
        <f t="shared" si="9"/>
        <v>0</v>
      </c>
      <c r="J98" s="4">
        <f t="shared" si="9"/>
        <v>0</v>
      </c>
      <c r="K98" s="4">
        <f t="shared" si="9"/>
        <v>0</v>
      </c>
      <c r="L98" s="4">
        <f t="shared" si="9"/>
        <v>0</v>
      </c>
      <c r="M98" s="4">
        <f t="shared" si="9"/>
        <v>0</v>
      </c>
      <c r="N98" s="4">
        <f t="shared" si="9"/>
        <v>0</v>
      </c>
      <c r="O98" s="4">
        <f t="shared" si="9"/>
        <v>0</v>
      </c>
      <c r="P98" s="4">
        <f t="shared" si="9"/>
        <v>0</v>
      </c>
      <c r="Q98" s="1">
        <f t="shared" si="6"/>
        <v>0</v>
      </c>
    </row>
    <row r="99" spans="3:17" x14ac:dyDescent="0.2">
      <c r="C99" s="20" t="s">
        <v>66</v>
      </c>
      <c r="D99" s="1">
        <v>6.52</v>
      </c>
      <c r="E99" s="4">
        <f t="shared" si="8"/>
        <v>0</v>
      </c>
      <c r="F99" s="4">
        <f t="shared" ref="F99:P99" si="10">F82*$D99</f>
        <v>0</v>
      </c>
      <c r="G99" s="4">
        <f t="shared" si="10"/>
        <v>0</v>
      </c>
      <c r="H99" s="4">
        <f t="shared" si="10"/>
        <v>0</v>
      </c>
      <c r="I99" s="4">
        <f t="shared" si="10"/>
        <v>0</v>
      </c>
      <c r="J99" s="4">
        <f t="shared" si="10"/>
        <v>0</v>
      </c>
      <c r="K99" s="4">
        <f t="shared" si="10"/>
        <v>0</v>
      </c>
      <c r="L99" s="4">
        <f t="shared" si="10"/>
        <v>0</v>
      </c>
      <c r="M99" s="4">
        <f t="shared" si="10"/>
        <v>0</v>
      </c>
      <c r="N99" s="4">
        <f t="shared" si="10"/>
        <v>0</v>
      </c>
      <c r="O99" s="4">
        <f t="shared" si="10"/>
        <v>0</v>
      </c>
      <c r="P99" s="4">
        <f t="shared" si="10"/>
        <v>0</v>
      </c>
      <c r="Q99" s="1">
        <f t="shared" si="6"/>
        <v>0</v>
      </c>
    </row>
    <row r="100" spans="3:17" x14ac:dyDescent="0.2">
      <c r="C100" s="20" t="s">
        <v>67</v>
      </c>
      <c r="D100" s="1">
        <v>2.0499999999999998</v>
      </c>
      <c r="E100" s="4">
        <f t="shared" si="8"/>
        <v>0</v>
      </c>
      <c r="F100" s="4">
        <f t="shared" ref="F100:P100" si="11">F83*$D100</f>
        <v>0</v>
      </c>
      <c r="G100" s="4">
        <f>G83*$D100</f>
        <v>0</v>
      </c>
      <c r="H100" s="4">
        <f t="shared" si="11"/>
        <v>0</v>
      </c>
      <c r="I100" s="4">
        <f t="shared" si="11"/>
        <v>0</v>
      </c>
      <c r="J100" s="4">
        <f t="shared" si="11"/>
        <v>0</v>
      </c>
      <c r="K100" s="4">
        <f t="shared" si="11"/>
        <v>0</v>
      </c>
      <c r="L100" s="4">
        <f t="shared" si="11"/>
        <v>0</v>
      </c>
      <c r="M100" s="4">
        <f t="shared" si="11"/>
        <v>0</v>
      </c>
      <c r="N100" s="4">
        <f t="shared" si="11"/>
        <v>0</v>
      </c>
      <c r="O100" s="4">
        <f t="shared" si="11"/>
        <v>0</v>
      </c>
      <c r="P100" s="4">
        <f t="shared" si="11"/>
        <v>0</v>
      </c>
      <c r="Q100" s="1">
        <f t="shared" si="6"/>
        <v>0</v>
      </c>
    </row>
    <row r="101" spans="3:17" ht="13.8" thickBot="1" x14ac:dyDescent="0.25">
      <c r="C101" s="24" t="s">
        <v>68</v>
      </c>
      <c r="D101" s="9"/>
      <c r="E101" s="34">
        <f t="shared" si="8"/>
        <v>0</v>
      </c>
      <c r="F101" s="34">
        <f t="shared" ref="F101:P101" si="12">F84*$D101</f>
        <v>0</v>
      </c>
      <c r="G101" s="34">
        <f t="shared" si="12"/>
        <v>0</v>
      </c>
      <c r="H101" s="34">
        <f t="shared" si="12"/>
        <v>0</v>
      </c>
      <c r="I101" s="34">
        <f t="shared" si="12"/>
        <v>0</v>
      </c>
      <c r="J101" s="34">
        <f t="shared" si="12"/>
        <v>0</v>
      </c>
      <c r="K101" s="34">
        <f t="shared" si="12"/>
        <v>0</v>
      </c>
      <c r="L101" s="34">
        <f t="shared" si="12"/>
        <v>0</v>
      </c>
      <c r="M101" s="34">
        <f t="shared" si="12"/>
        <v>0</v>
      </c>
      <c r="N101" s="34">
        <f t="shared" si="12"/>
        <v>0</v>
      </c>
      <c r="O101" s="34">
        <f t="shared" si="12"/>
        <v>0</v>
      </c>
      <c r="P101" s="34">
        <f t="shared" si="12"/>
        <v>0</v>
      </c>
      <c r="Q101" s="9">
        <f t="shared" si="6"/>
        <v>0</v>
      </c>
    </row>
    <row r="102" spans="3:17" ht="13.8" thickTop="1" x14ac:dyDescent="0.2">
      <c r="C102" s="29" t="s">
        <v>70</v>
      </c>
      <c r="D102" s="35">
        <v>2.29</v>
      </c>
      <c r="E102" s="36">
        <f t="shared" si="8"/>
        <v>0</v>
      </c>
      <c r="F102" s="36">
        <f t="shared" ref="F102:P102" si="13">F85*$D102</f>
        <v>0</v>
      </c>
      <c r="G102" s="36">
        <f t="shared" si="13"/>
        <v>0</v>
      </c>
      <c r="H102" s="36">
        <f t="shared" si="13"/>
        <v>0</v>
      </c>
      <c r="I102" s="36">
        <f t="shared" si="13"/>
        <v>0</v>
      </c>
      <c r="J102" s="36">
        <f t="shared" si="13"/>
        <v>0</v>
      </c>
      <c r="K102" s="36">
        <f t="shared" si="13"/>
        <v>0</v>
      </c>
      <c r="L102" s="36">
        <f t="shared" si="13"/>
        <v>0</v>
      </c>
      <c r="M102" s="36">
        <f t="shared" si="13"/>
        <v>0</v>
      </c>
      <c r="N102" s="36">
        <f t="shared" si="13"/>
        <v>0</v>
      </c>
      <c r="O102" s="36">
        <f t="shared" si="13"/>
        <v>0</v>
      </c>
      <c r="P102" s="36">
        <f t="shared" si="13"/>
        <v>0</v>
      </c>
      <c r="Q102" s="35">
        <f t="shared" si="6"/>
        <v>0</v>
      </c>
    </row>
    <row r="103" spans="3:17" x14ac:dyDescent="0.2">
      <c r="C103" s="19" t="s">
        <v>71</v>
      </c>
      <c r="D103" s="1">
        <v>2.5</v>
      </c>
      <c r="E103" s="4">
        <f t="shared" si="8"/>
        <v>0</v>
      </c>
      <c r="F103" s="4">
        <f t="shared" ref="F103:P103" si="14">F86*$D103</f>
        <v>0</v>
      </c>
      <c r="G103" s="4">
        <f t="shared" si="14"/>
        <v>0</v>
      </c>
      <c r="H103" s="4">
        <f t="shared" si="14"/>
        <v>0</v>
      </c>
      <c r="I103" s="4">
        <f t="shared" si="14"/>
        <v>0</v>
      </c>
      <c r="J103" s="4">
        <f t="shared" si="14"/>
        <v>0</v>
      </c>
      <c r="K103" s="4">
        <f t="shared" si="14"/>
        <v>0</v>
      </c>
      <c r="L103" s="4">
        <f t="shared" si="14"/>
        <v>0</v>
      </c>
      <c r="M103" s="4">
        <f t="shared" si="14"/>
        <v>0</v>
      </c>
      <c r="N103" s="4">
        <f t="shared" si="14"/>
        <v>0</v>
      </c>
      <c r="O103" s="4">
        <f t="shared" si="14"/>
        <v>0</v>
      </c>
      <c r="P103" s="4">
        <f t="shared" si="14"/>
        <v>0</v>
      </c>
      <c r="Q103" s="1">
        <f t="shared" si="6"/>
        <v>0</v>
      </c>
    </row>
    <row r="104" spans="3:17" x14ac:dyDescent="0.2">
      <c r="C104" s="19" t="s">
        <v>72</v>
      </c>
      <c r="D104" s="1">
        <v>2.62</v>
      </c>
      <c r="E104" s="4">
        <f t="shared" si="8"/>
        <v>0</v>
      </c>
      <c r="F104" s="4">
        <f t="shared" ref="F104:P104" si="15">F87*$D104</f>
        <v>0</v>
      </c>
      <c r="G104" s="4">
        <f t="shared" si="15"/>
        <v>0</v>
      </c>
      <c r="H104" s="4">
        <f t="shared" si="15"/>
        <v>0</v>
      </c>
      <c r="I104" s="4">
        <f t="shared" si="15"/>
        <v>0</v>
      </c>
      <c r="J104" s="4">
        <f t="shared" si="15"/>
        <v>0</v>
      </c>
      <c r="K104" s="4">
        <f t="shared" si="15"/>
        <v>0</v>
      </c>
      <c r="L104" s="4">
        <f t="shared" si="15"/>
        <v>0</v>
      </c>
      <c r="M104" s="4">
        <f t="shared" si="15"/>
        <v>0</v>
      </c>
      <c r="N104" s="4">
        <f t="shared" si="15"/>
        <v>0</v>
      </c>
      <c r="O104" s="4">
        <f t="shared" si="15"/>
        <v>0</v>
      </c>
      <c r="P104" s="4">
        <f t="shared" si="15"/>
        <v>0</v>
      </c>
      <c r="Q104" s="1">
        <f t="shared" si="6"/>
        <v>0</v>
      </c>
    </row>
    <row r="105" spans="3:17" x14ac:dyDescent="0.2">
      <c r="C105" s="20" t="s">
        <v>73</v>
      </c>
      <c r="D105" s="1">
        <v>2.75</v>
      </c>
      <c r="E105" s="4">
        <f t="shared" si="8"/>
        <v>0</v>
      </c>
      <c r="F105" s="4">
        <f t="shared" ref="F105:P105" si="16">F88*$D105</f>
        <v>0</v>
      </c>
      <c r="G105" s="4">
        <f t="shared" si="16"/>
        <v>0</v>
      </c>
      <c r="H105" s="4">
        <f t="shared" si="16"/>
        <v>0</v>
      </c>
      <c r="I105" s="4">
        <f t="shared" si="16"/>
        <v>0</v>
      </c>
      <c r="J105" s="4">
        <f t="shared" si="16"/>
        <v>0</v>
      </c>
      <c r="K105" s="4">
        <f t="shared" si="16"/>
        <v>0</v>
      </c>
      <c r="L105" s="4">
        <f t="shared" si="16"/>
        <v>0</v>
      </c>
      <c r="M105" s="4">
        <f t="shared" si="16"/>
        <v>0</v>
      </c>
      <c r="N105" s="4">
        <f t="shared" si="16"/>
        <v>0</v>
      </c>
      <c r="O105" s="4">
        <f t="shared" si="16"/>
        <v>0</v>
      </c>
      <c r="P105" s="4">
        <f t="shared" si="16"/>
        <v>0</v>
      </c>
      <c r="Q105" s="1">
        <f t="shared" si="6"/>
        <v>0</v>
      </c>
    </row>
    <row r="106" spans="3:17" x14ac:dyDescent="0.2">
      <c r="C106" s="20" t="s">
        <v>74</v>
      </c>
      <c r="D106" s="1">
        <v>6.52</v>
      </c>
      <c r="E106" s="4">
        <f t="shared" si="8"/>
        <v>0</v>
      </c>
      <c r="F106" s="4">
        <f t="shared" ref="F106:P106" si="17">F89*$D106</f>
        <v>0</v>
      </c>
      <c r="G106" s="4">
        <f t="shared" si="17"/>
        <v>0</v>
      </c>
      <c r="H106" s="4">
        <f t="shared" si="17"/>
        <v>0</v>
      </c>
      <c r="I106" s="4">
        <f t="shared" si="17"/>
        <v>0</v>
      </c>
      <c r="J106" s="4">
        <f t="shared" si="17"/>
        <v>0</v>
      </c>
      <c r="K106" s="4">
        <f t="shared" si="17"/>
        <v>0</v>
      </c>
      <c r="L106" s="4">
        <f t="shared" si="17"/>
        <v>0</v>
      </c>
      <c r="M106" s="4">
        <f t="shared" si="17"/>
        <v>0</v>
      </c>
      <c r="N106" s="4">
        <f t="shared" si="17"/>
        <v>0</v>
      </c>
      <c r="O106" s="4">
        <f t="shared" si="17"/>
        <v>0</v>
      </c>
      <c r="P106" s="4">
        <f t="shared" si="17"/>
        <v>0</v>
      </c>
      <c r="Q106" s="1">
        <f t="shared" si="6"/>
        <v>0</v>
      </c>
    </row>
    <row r="107" spans="3:17" x14ac:dyDescent="0.2">
      <c r="C107" s="20" t="s">
        <v>75</v>
      </c>
      <c r="D107" s="1">
        <v>2.0499999999999998</v>
      </c>
      <c r="E107" s="4">
        <f t="shared" si="8"/>
        <v>0</v>
      </c>
      <c r="F107" s="4">
        <f t="shared" ref="F107:P107" si="18">F90*$D107</f>
        <v>0</v>
      </c>
      <c r="G107" s="4">
        <f t="shared" si="18"/>
        <v>0</v>
      </c>
      <c r="H107" s="4">
        <f t="shared" si="18"/>
        <v>0</v>
      </c>
      <c r="I107" s="4">
        <f t="shared" si="18"/>
        <v>0</v>
      </c>
      <c r="J107" s="4">
        <f t="shared" si="18"/>
        <v>0</v>
      </c>
      <c r="K107" s="4">
        <f t="shared" si="18"/>
        <v>0</v>
      </c>
      <c r="L107" s="4">
        <f t="shared" si="18"/>
        <v>0</v>
      </c>
      <c r="M107" s="4">
        <f t="shared" si="18"/>
        <v>0</v>
      </c>
      <c r="N107" s="4">
        <f t="shared" si="18"/>
        <v>0</v>
      </c>
      <c r="O107" s="4">
        <f t="shared" si="18"/>
        <v>0</v>
      </c>
      <c r="P107" s="4">
        <f t="shared" si="18"/>
        <v>0</v>
      </c>
      <c r="Q107" s="1">
        <f t="shared" si="6"/>
        <v>0</v>
      </c>
    </row>
    <row r="108" spans="3:17" x14ac:dyDescent="0.2">
      <c r="C108" s="20" t="s">
        <v>76</v>
      </c>
      <c r="D108" s="1"/>
      <c r="E108" s="4">
        <f t="shared" si="8"/>
        <v>0</v>
      </c>
      <c r="F108" s="4">
        <f t="shared" ref="F108:P108" si="19">F91*$D108</f>
        <v>0</v>
      </c>
      <c r="G108" s="4">
        <f t="shared" si="19"/>
        <v>0</v>
      </c>
      <c r="H108" s="4">
        <f t="shared" si="19"/>
        <v>0</v>
      </c>
      <c r="I108" s="4">
        <f t="shared" si="19"/>
        <v>0</v>
      </c>
      <c r="J108" s="4">
        <f t="shared" si="19"/>
        <v>0</v>
      </c>
      <c r="K108" s="4">
        <f t="shared" si="19"/>
        <v>0</v>
      </c>
      <c r="L108" s="4">
        <f t="shared" si="19"/>
        <v>0</v>
      </c>
      <c r="M108" s="4">
        <f t="shared" si="19"/>
        <v>0</v>
      </c>
      <c r="N108" s="4">
        <f t="shared" si="19"/>
        <v>0</v>
      </c>
      <c r="O108" s="4">
        <f t="shared" si="19"/>
        <v>0</v>
      </c>
      <c r="P108" s="4">
        <f t="shared" si="19"/>
        <v>0</v>
      </c>
      <c r="Q108" s="1">
        <f t="shared" si="6"/>
        <v>0</v>
      </c>
    </row>
    <row r="109" spans="3:17" x14ac:dyDescent="0.2">
      <c r="C109" s="33"/>
    </row>
    <row r="110" spans="3:17" x14ac:dyDescent="0.2">
      <c r="C110" s="33"/>
    </row>
    <row r="223" spans="3:18" ht="13.8" thickBot="1" x14ac:dyDescent="0.25">
      <c r="R223">
        <v>2023.4</v>
      </c>
    </row>
    <row r="224" spans="3:18" x14ac:dyDescent="0.2">
      <c r="C224" s="18" t="s">
        <v>41</v>
      </c>
      <c r="D224" s="40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2"/>
    </row>
    <row r="225" spans="3:18" x14ac:dyDescent="0.2">
      <c r="C225" s="43" t="s">
        <v>42</v>
      </c>
      <c r="D225" s="45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7"/>
    </row>
    <row r="226" spans="3:18" x14ac:dyDescent="0.2">
      <c r="C226" s="44"/>
      <c r="D226" s="48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50"/>
    </row>
    <row r="227" spans="3:18" ht="13.8" thickBot="1" x14ac:dyDescent="0.25">
      <c r="C227" s="44"/>
      <c r="D227" s="51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3"/>
    </row>
  </sheetData>
  <mergeCells count="5">
    <mergeCell ref="D224:R224"/>
    <mergeCell ref="C225:C227"/>
    <mergeCell ref="D225:R225"/>
    <mergeCell ref="D226:R226"/>
    <mergeCell ref="D227:R227"/>
  </mergeCells>
  <phoneticPr fontId="1"/>
  <pageMargins left="0.7" right="0.7" top="0.75" bottom="0.75" header="0.3" footer="0.3"/>
  <pageSetup paperSize="9"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27"/>
  <sheetViews>
    <sheetView topLeftCell="A64" workbookViewId="0">
      <selection activeCell="R67" sqref="R67"/>
    </sheetView>
  </sheetViews>
  <sheetFormatPr defaultRowHeight="13.2" x14ac:dyDescent="0.2"/>
  <cols>
    <col min="3" max="3" width="14" customWidth="1"/>
    <col min="4" max="4" width="9.44140625" bestFit="1" customWidth="1"/>
    <col min="5" max="16" width="10.77734375" customWidth="1"/>
  </cols>
  <sheetData>
    <row r="1" spans="3:8" ht="13.8" thickBot="1" x14ac:dyDescent="0.25"/>
    <row r="2" spans="3:8" ht="13.8" thickBot="1" x14ac:dyDescent="0.25">
      <c r="C2" t="s">
        <v>21</v>
      </c>
      <c r="E2" s="7" t="s">
        <v>33</v>
      </c>
      <c r="F2" s="5">
        <f>SUM(Q27,Q55,Q95:Q101)</f>
        <v>830482.12999999989</v>
      </c>
      <c r="G2" t="s">
        <v>23</v>
      </c>
    </row>
    <row r="3" spans="3:8" ht="13.8" thickBot="1" x14ac:dyDescent="0.25">
      <c r="F3" s="2"/>
    </row>
    <row r="4" spans="3:8" ht="13.8" thickBot="1" x14ac:dyDescent="0.25">
      <c r="C4" t="s">
        <v>22</v>
      </c>
      <c r="E4" s="7" t="s">
        <v>34</v>
      </c>
      <c r="F4" s="6">
        <v>5</v>
      </c>
      <c r="G4" t="s">
        <v>24</v>
      </c>
    </row>
    <row r="5" spans="3:8" x14ac:dyDescent="0.2">
      <c r="F5" s="3"/>
    </row>
    <row r="6" spans="3:8" x14ac:dyDescent="0.2">
      <c r="C6" t="s">
        <v>25</v>
      </c>
      <c r="D6" t="s">
        <v>26</v>
      </c>
      <c r="E6" s="7" t="s">
        <v>35</v>
      </c>
      <c r="F6" s="3">
        <f>$F$2*$F$4/100/D28</f>
        <v>98165.73640661937</v>
      </c>
      <c r="G6" t="s">
        <v>28</v>
      </c>
      <c r="H6" t="s">
        <v>31</v>
      </c>
    </row>
    <row r="7" spans="3:8" x14ac:dyDescent="0.2">
      <c r="D7" t="s">
        <v>27</v>
      </c>
      <c r="E7" s="7" t="s">
        <v>35</v>
      </c>
      <c r="F7" s="3">
        <f>$F$2*$F$4/100/D56</f>
        <v>94372.9693181818</v>
      </c>
      <c r="G7" t="s">
        <v>29</v>
      </c>
      <c r="H7" t="s">
        <v>30</v>
      </c>
    </row>
    <row r="8" spans="3:8" x14ac:dyDescent="0.2">
      <c r="D8" t="s">
        <v>48</v>
      </c>
      <c r="E8" s="8" t="s">
        <v>35</v>
      </c>
      <c r="F8" s="3">
        <f>$F$2*$F$4/100/D102</f>
        <v>18132.797598253273</v>
      </c>
      <c r="G8" t="s">
        <v>47</v>
      </c>
      <c r="H8" t="s">
        <v>54</v>
      </c>
    </row>
    <row r="9" spans="3:8" x14ac:dyDescent="0.2">
      <c r="D9" t="s">
        <v>49</v>
      </c>
      <c r="E9" s="8" t="s">
        <v>35</v>
      </c>
      <c r="F9" s="3">
        <f t="shared" ref="F9:F13" si="0">$F$2*$F$4/100/D103</f>
        <v>16609.642599999999</v>
      </c>
      <c r="G9" t="s">
        <v>47</v>
      </c>
      <c r="H9" t="s">
        <v>55</v>
      </c>
    </row>
    <row r="10" spans="3:8" x14ac:dyDescent="0.2">
      <c r="D10" t="s">
        <v>50</v>
      </c>
      <c r="E10" s="8" t="s">
        <v>35</v>
      </c>
      <c r="F10" s="3">
        <f t="shared" si="0"/>
        <v>15848.895610687021</v>
      </c>
      <c r="G10" t="s">
        <v>47</v>
      </c>
      <c r="H10" t="s">
        <v>56</v>
      </c>
    </row>
    <row r="11" spans="3:8" x14ac:dyDescent="0.2">
      <c r="D11" t="s">
        <v>51</v>
      </c>
      <c r="E11" s="8" t="s">
        <v>35</v>
      </c>
      <c r="F11" s="3">
        <f t="shared" si="0"/>
        <v>15099.67509090909</v>
      </c>
      <c r="G11" t="s">
        <v>47</v>
      </c>
      <c r="H11" t="s">
        <v>57</v>
      </c>
    </row>
    <row r="12" spans="3:8" x14ac:dyDescent="0.2">
      <c r="D12" t="s">
        <v>52</v>
      </c>
      <c r="E12" s="8" t="s">
        <v>35</v>
      </c>
      <c r="F12" s="3">
        <f t="shared" si="0"/>
        <v>6368.7279907975453</v>
      </c>
      <c r="G12" t="s">
        <v>29</v>
      </c>
      <c r="H12" t="s">
        <v>58</v>
      </c>
    </row>
    <row r="13" spans="3:8" x14ac:dyDescent="0.2">
      <c r="D13" t="s">
        <v>53</v>
      </c>
      <c r="E13" s="8" t="s">
        <v>35</v>
      </c>
      <c r="F13" s="3">
        <f t="shared" si="0"/>
        <v>20255.661707317071</v>
      </c>
      <c r="G13" t="s">
        <v>29</v>
      </c>
      <c r="H13" t="s">
        <v>59</v>
      </c>
    </row>
    <row r="14" spans="3:8" ht="13.8" thickBot="1" x14ac:dyDescent="0.25"/>
    <row r="15" spans="3:8" ht="13.8" thickBot="1" x14ac:dyDescent="0.25">
      <c r="C15" t="s">
        <v>36</v>
      </c>
      <c r="E15" s="8" t="s">
        <v>37</v>
      </c>
      <c r="F15" s="5">
        <f>SUM(Q28,Q56,Q102:Q108)</f>
        <v>829140.13099999994</v>
      </c>
      <c r="G15" t="s">
        <v>23</v>
      </c>
    </row>
    <row r="16" spans="3:8" ht="13.8" thickBot="1" x14ac:dyDescent="0.25"/>
    <row r="17" spans="3:17" ht="13.8" thickBot="1" x14ac:dyDescent="0.25">
      <c r="C17" t="s">
        <v>38</v>
      </c>
      <c r="E17" s="8" t="s">
        <v>39</v>
      </c>
      <c r="F17" s="5">
        <f>F2-F15</f>
        <v>1341.9989999999525</v>
      </c>
      <c r="G17" t="s">
        <v>23</v>
      </c>
    </row>
    <row r="18" spans="3:17" ht="13.8" thickBot="1" x14ac:dyDescent="0.25">
      <c r="E18" s="8"/>
      <c r="F18" s="5">
        <f>F17/F2*100</f>
        <v>0.16159276058112806</v>
      </c>
      <c r="G18" t="s">
        <v>24</v>
      </c>
    </row>
    <row r="19" spans="3:17" ht="12.6" customHeight="1" x14ac:dyDescent="0.2"/>
    <row r="20" spans="3:17" x14ac:dyDescent="0.2">
      <c r="C20" t="s">
        <v>13</v>
      </c>
      <c r="P20" t="s">
        <v>16</v>
      </c>
    </row>
    <row r="21" spans="3:17" ht="13.8" thickBot="1" x14ac:dyDescent="0.25">
      <c r="C21" s="1"/>
      <c r="D21" s="1"/>
      <c r="E21" s="9" t="s">
        <v>1</v>
      </c>
      <c r="F21" s="9" t="s">
        <v>2</v>
      </c>
      <c r="G21" s="9" t="s">
        <v>3</v>
      </c>
      <c r="H21" s="9" t="s">
        <v>4</v>
      </c>
      <c r="I21" s="9" t="s">
        <v>5</v>
      </c>
      <c r="J21" s="9" t="s">
        <v>6</v>
      </c>
      <c r="K21" s="9" t="s">
        <v>7</v>
      </c>
      <c r="L21" s="9" t="s">
        <v>8</v>
      </c>
      <c r="M21" s="9" t="s">
        <v>9</v>
      </c>
      <c r="N21" s="9" t="s">
        <v>10</v>
      </c>
      <c r="O21" s="9" t="s">
        <v>11</v>
      </c>
      <c r="P21" s="9" t="s">
        <v>12</v>
      </c>
      <c r="Q21" s="4" t="s">
        <v>19</v>
      </c>
    </row>
    <row r="22" spans="3:17" x14ac:dyDescent="0.2">
      <c r="C22" s="1" t="s">
        <v>61</v>
      </c>
      <c r="D22" s="10" t="s">
        <v>32</v>
      </c>
      <c r="E22" s="12">
        <v>7500</v>
      </c>
      <c r="F22" s="13">
        <v>8100</v>
      </c>
      <c r="G22" s="13">
        <v>8500</v>
      </c>
      <c r="H22" s="13">
        <v>10000</v>
      </c>
      <c r="I22" s="13">
        <v>8000</v>
      </c>
      <c r="J22" s="13">
        <v>11450</v>
      </c>
      <c r="K22" s="13">
        <v>11160</v>
      </c>
      <c r="L22" s="13">
        <v>10000</v>
      </c>
      <c r="M22" s="13">
        <v>11000</v>
      </c>
      <c r="N22" s="13">
        <v>11000</v>
      </c>
      <c r="O22" s="13">
        <v>12000</v>
      </c>
      <c r="P22" s="14">
        <v>9000</v>
      </c>
      <c r="Q22" s="11">
        <f>SUM(E22:P22)</f>
        <v>117710</v>
      </c>
    </row>
    <row r="23" spans="3:17" ht="13.8" thickBot="1" x14ac:dyDescent="0.25">
      <c r="C23" s="1" t="s">
        <v>69</v>
      </c>
      <c r="D23" s="10" t="s">
        <v>40</v>
      </c>
      <c r="E23" s="15">
        <v>7400</v>
      </c>
      <c r="F23" s="16">
        <v>7500</v>
      </c>
      <c r="G23" s="16">
        <v>8000</v>
      </c>
      <c r="H23" s="16">
        <v>9800</v>
      </c>
      <c r="I23" s="16">
        <v>8100</v>
      </c>
      <c r="J23" s="16">
        <v>12077</v>
      </c>
      <c r="K23" s="16">
        <v>7670</v>
      </c>
      <c r="L23" s="16">
        <v>7500</v>
      </c>
      <c r="M23" s="16">
        <v>8000</v>
      </c>
      <c r="N23" s="16">
        <v>8100</v>
      </c>
      <c r="O23" s="16">
        <v>8500</v>
      </c>
      <c r="P23" s="17">
        <v>7000</v>
      </c>
      <c r="Q23" s="11">
        <f>SUM(E23:P23)</f>
        <v>99647</v>
      </c>
    </row>
    <row r="24" spans="3:17" x14ac:dyDescent="0.2"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3:17" x14ac:dyDescent="0.2">
      <c r="C25" t="s">
        <v>15</v>
      </c>
      <c r="P25" t="s">
        <v>17</v>
      </c>
    </row>
    <row r="26" spans="3:17" x14ac:dyDescent="0.2">
      <c r="C26" s="1"/>
      <c r="D26" s="1" t="s">
        <v>0</v>
      </c>
      <c r="E26" s="1" t="s">
        <v>1</v>
      </c>
      <c r="F26" s="1" t="s">
        <v>2</v>
      </c>
      <c r="G26" s="1" t="s">
        <v>3</v>
      </c>
      <c r="H26" s="1" t="s">
        <v>4</v>
      </c>
      <c r="I26" s="1" t="s">
        <v>5</v>
      </c>
      <c r="J26" s="1" t="s">
        <v>6</v>
      </c>
      <c r="K26" s="1" t="s">
        <v>7</v>
      </c>
      <c r="L26" s="1" t="s">
        <v>8</v>
      </c>
      <c r="M26" s="1" t="s">
        <v>9</v>
      </c>
      <c r="N26" s="1" t="s">
        <v>10</v>
      </c>
      <c r="O26" s="1" t="s">
        <v>11</v>
      </c>
      <c r="P26" s="1" t="s">
        <v>12</v>
      </c>
      <c r="Q26" s="4" t="s">
        <v>19</v>
      </c>
    </row>
    <row r="27" spans="3:17" x14ac:dyDescent="0.2">
      <c r="C27" s="1" t="s">
        <v>61</v>
      </c>
      <c r="D27" s="1">
        <v>0.42299999999999999</v>
      </c>
      <c r="E27" s="4">
        <f>E22*$D27</f>
        <v>3172.5</v>
      </c>
      <c r="F27" s="4">
        <f t="shared" ref="F27:P28" si="1">F22*$D27</f>
        <v>3426.2999999999997</v>
      </c>
      <c r="G27" s="4">
        <f t="shared" si="1"/>
        <v>3595.5</v>
      </c>
      <c r="H27" s="4">
        <f t="shared" si="1"/>
        <v>4230</v>
      </c>
      <c r="I27" s="4">
        <f t="shared" si="1"/>
        <v>3384</v>
      </c>
      <c r="J27" s="4">
        <f t="shared" si="1"/>
        <v>4843.3499999999995</v>
      </c>
      <c r="K27" s="4">
        <f t="shared" si="1"/>
        <v>4720.68</v>
      </c>
      <c r="L27" s="4">
        <f t="shared" si="1"/>
        <v>4230</v>
      </c>
      <c r="M27" s="4">
        <f t="shared" si="1"/>
        <v>4653</v>
      </c>
      <c r="N27" s="4">
        <f t="shared" si="1"/>
        <v>4653</v>
      </c>
      <c r="O27" s="4">
        <f t="shared" si="1"/>
        <v>5076</v>
      </c>
      <c r="P27" s="4">
        <f t="shared" si="1"/>
        <v>3807</v>
      </c>
      <c r="Q27" s="1">
        <f>SUM(E27:P27)</f>
        <v>49791.33</v>
      </c>
    </row>
    <row r="28" spans="3:17" x14ac:dyDescent="0.2">
      <c r="C28" s="1" t="s">
        <v>69</v>
      </c>
      <c r="D28" s="1">
        <v>0.42299999999999999</v>
      </c>
      <c r="E28" s="4">
        <f>E23*$D28</f>
        <v>3130.2</v>
      </c>
      <c r="F28" s="4">
        <f t="shared" si="1"/>
        <v>3172.5</v>
      </c>
      <c r="G28" s="4">
        <f t="shared" si="1"/>
        <v>3384</v>
      </c>
      <c r="H28" s="4">
        <f t="shared" si="1"/>
        <v>4145.3999999999996</v>
      </c>
      <c r="I28" s="4">
        <f t="shared" si="1"/>
        <v>3426.2999999999997</v>
      </c>
      <c r="J28" s="4">
        <f t="shared" si="1"/>
        <v>5108.5709999999999</v>
      </c>
      <c r="K28" s="4">
        <f t="shared" si="1"/>
        <v>3244.41</v>
      </c>
      <c r="L28" s="4">
        <f t="shared" si="1"/>
        <v>3172.5</v>
      </c>
      <c r="M28" s="4">
        <f t="shared" si="1"/>
        <v>3384</v>
      </c>
      <c r="N28" s="4">
        <f t="shared" si="1"/>
        <v>3426.2999999999997</v>
      </c>
      <c r="O28" s="4">
        <f t="shared" si="1"/>
        <v>3595.5</v>
      </c>
      <c r="P28" s="4">
        <f t="shared" si="1"/>
        <v>2961</v>
      </c>
      <c r="Q28" s="1">
        <f>SUM(E28:P28)</f>
        <v>42150.681000000004</v>
      </c>
    </row>
    <row r="48" spans="3:16" x14ac:dyDescent="0.2">
      <c r="C48" t="s">
        <v>14</v>
      </c>
      <c r="P48" t="s">
        <v>20</v>
      </c>
    </row>
    <row r="49" spans="3:17" ht="13.8" thickBot="1" x14ac:dyDescent="0.25">
      <c r="C49" s="1"/>
      <c r="D49" s="1"/>
      <c r="E49" s="9" t="s">
        <v>1</v>
      </c>
      <c r="F49" s="9" t="s">
        <v>2</v>
      </c>
      <c r="G49" s="9" t="s">
        <v>3</v>
      </c>
      <c r="H49" s="9" t="s">
        <v>4</v>
      </c>
      <c r="I49" s="9" t="s">
        <v>5</v>
      </c>
      <c r="J49" s="9" t="s">
        <v>6</v>
      </c>
      <c r="K49" s="9" t="s">
        <v>7</v>
      </c>
      <c r="L49" s="9" t="s">
        <v>8</v>
      </c>
      <c r="M49" s="9" t="s">
        <v>9</v>
      </c>
      <c r="N49" s="9" t="s">
        <v>10</v>
      </c>
      <c r="O49" s="9" t="s">
        <v>11</v>
      </c>
      <c r="P49" s="9" t="s">
        <v>12</v>
      </c>
      <c r="Q49" s="4" t="s">
        <v>19</v>
      </c>
    </row>
    <row r="50" spans="3:17" x14ac:dyDescent="0.2">
      <c r="C50" s="1" t="s">
        <v>61</v>
      </c>
      <c r="D50" s="10" t="s">
        <v>32</v>
      </c>
      <c r="E50" s="12">
        <v>100</v>
      </c>
      <c r="F50" s="13">
        <v>105</v>
      </c>
      <c r="G50" s="13">
        <v>120</v>
      </c>
      <c r="H50" s="13">
        <v>150</v>
      </c>
      <c r="I50" s="13">
        <v>180</v>
      </c>
      <c r="J50" s="13">
        <v>170</v>
      </c>
      <c r="K50" s="13">
        <v>154</v>
      </c>
      <c r="L50" s="13">
        <v>120</v>
      </c>
      <c r="M50" s="13">
        <v>115</v>
      </c>
      <c r="N50" s="13">
        <v>120</v>
      </c>
      <c r="O50" s="13">
        <v>110</v>
      </c>
      <c r="P50" s="14">
        <v>100</v>
      </c>
      <c r="Q50" s="11">
        <f>SUM(E50:P50)</f>
        <v>1544</v>
      </c>
    </row>
    <row r="51" spans="3:17" ht="13.8" thickBot="1" x14ac:dyDescent="0.25">
      <c r="C51" s="1" t="s">
        <v>69</v>
      </c>
      <c r="D51" s="10" t="s">
        <v>40</v>
      </c>
      <c r="E51" s="15">
        <v>95</v>
      </c>
      <c r="F51" s="16">
        <v>98</v>
      </c>
      <c r="G51" s="16">
        <v>125</v>
      </c>
      <c r="H51" s="16">
        <v>160</v>
      </c>
      <c r="I51" s="16">
        <v>175</v>
      </c>
      <c r="J51" s="16">
        <v>163</v>
      </c>
      <c r="K51" s="16">
        <v>150</v>
      </c>
      <c r="L51" s="16">
        <v>130</v>
      </c>
      <c r="M51" s="16">
        <v>100</v>
      </c>
      <c r="N51" s="16">
        <v>100</v>
      </c>
      <c r="O51" s="16">
        <v>98</v>
      </c>
      <c r="P51" s="17">
        <v>90</v>
      </c>
      <c r="Q51" s="11">
        <f>SUM(E51:P51)</f>
        <v>1484</v>
      </c>
    </row>
    <row r="53" spans="3:17" x14ac:dyDescent="0.2">
      <c r="C53" t="s">
        <v>18</v>
      </c>
      <c r="P53" t="s">
        <v>17</v>
      </c>
    </row>
    <row r="54" spans="3:17" x14ac:dyDescent="0.2">
      <c r="C54" s="1"/>
      <c r="D54" s="1" t="s">
        <v>0</v>
      </c>
      <c r="E54" s="4" t="s">
        <v>1</v>
      </c>
      <c r="F54" s="4" t="s">
        <v>2</v>
      </c>
      <c r="G54" s="4" t="s">
        <v>3</v>
      </c>
      <c r="H54" s="4" t="s">
        <v>4</v>
      </c>
      <c r="I54" s="4" t="s">
        <v>5</v>
      </c>
      <c r="J54" s="4" t="s">
        <v>6</v>
      </c>
      <c r="K54" s="4" t="s">
        <v>7</v>
      </c>
      <c r="L54" s="4" t="s">
        <v>8</v>
      </c>
      <c r="M54" s="4" t="s">
        <v>9</v>
      </c>
      <c r="N54" s="4" t="s">
        <v>10</v>
      </c>
      <c r="O54" s="4" t="s">
        <v>11</v>
      </c>
      <c r="P54" s="4" t="s">
        <v>12</v>
      </c>
      <c r="Q54" s="4" t="s">
        <v>19</v>
      </c>
    </row>
    <row r="55" spans="3:17" x14ac:dyDescent="0.2">
      <c r="C55" s="1" t="s">
        <v>61</v>
      </c>
      <c r="D55" s="1">
        <v>0.49</v>
      </c>
      <c r="E55" s="4">
        <f>E50*$D55</f>
        <v>49</v>
      </c>
      <c r="F55" s="4">
        <f t="shared" ref="F55:P56" si="2">F50*$D55</f>
        <v>51.449999999999996</v>
      </c>
      <c r="G55" s="4">
        <f t="shared" si="2"/>
        <v>58.8</v>
      </c>
      <c r="H55" s="4">
        <f t="shared" si="2"/>
        <v>73.5</v>
      </c>
      <c r="I55" s="4">
        <f t="shared" si="2"/>
        <v>88.2</v>
      </c>
      <c r="J55" s="4">
        <f t="shared" si="2"/>
        <v>83.3</v>
      </c>
      <c r="K55" s="4">
        <f t="shared" si="2"/>
        <v>75.459999999999994</v>
      </c>
      <c r="L55" s="4">
        <f t="shared" si="2"/>
        <v>58.8</v>
      </c>
      <c r="M55" s="4">
        <f t="shared" si="2"/>
        <v>56.35</v>
      </c>
      <c r="N55" s="4">
        <f t="shared" si="2"/>
        <v>58.8</v>
      </c>
      <c r="O55" s="4">
        <f t="shared" si="2"/>
        <v>53.9</v>
      </c>
      <c r="P55" s="4">
        <f t="shared" si="2"/>
        <v>49</v>
      </c>
      <c r="Q55" s="1">
        <f>SUM(E55:P55)</f>
        <v>756.56</v>
      </c>
    </row>
    <row r="56" spans="3:17" x14ac:dyDescent="0.2">
      <c r="C56" s="1" t="s">
        <v>69</v>
      </c>
      <c r="D56" s="1">
        <v>0.44</v>
      </c>
      <c r="E56" s="4">
        <f>E51*$D56</f>
        <v>41.8</v>
      </c>
      <c r="F56" s="4">
        <f t="shared" si="2"/>
        <v>43.12</v>
      </c>
      <c r="G56" s="4">
        <f t="shared" si="2"/>
        <v>55</v>
      </c>
      <c r="H56" s="4">
        <f t="shared" si="2"/>
        <v>70.400000000000006</v>
      </c>
      <c r="I56" s="4">
        <f t="shared" si="2"/>
        <v>77</v>
      </c>
      <c r="J56" s="4">
        <f t="shared" si="2"/>
        <v>71.72</v>
      </c>
      <c r="K56" s="4">
        <f t="shared" si="2"/>
        <v>66</v>
      </c>
      <c r="L56" s="4">
        <f t="shared" si="2"/>
        <v>57.2</v>
      </c>
      <c r="M56" s="4">
        <f t="shared" si="2"/>
        <v>44</v>
      </c>
      <c r="N56" s="4">
        <f t="shared" si="2"/>
        <v>44</v>
      </c>
      <c r="O56" s="4">
        <f t="shared" si="2"/>
        <v>43.12</v>
      </c>
      <c r="P56" s="4">
        <f t="shared" si="2"/>
        <v>39.6</v>
      </c>
      <c r="Q56" s="1">
        <f>SUM(E56:P56)</f>
        <v>652.96</v>
      </c>
    </row>
    <row r="76" spans="3:17" x14ac:dyDescent="0.2">
      <c r="C76" t="s">
        <v>43</v>
      </c>
      <c r="M76" t="s">
        <v>46</v>
      </c>
      <c r="P76" t="s">
        <v>45</v>
      </c>
    </row>
    <row r="77" spans="3:17" ht="13.8" thickBot="1" x14ac:dyDescent="0.25">
      <c r="C77" s="1"/>
      <c r="D77" s="1"/>
      <c r="E77" s="9" t="s">
        <v>1</v>
      </c>
      <c r="F77" s="9" t="s">
        <v>2</v>
      </c>
      <c r="G77" s="9" t="s">
        <v>3</v>
      </c>
      <c r="H77" s="9" t="s">
        <v>4</v>
      </c>
      <c r="I77" s="9" t="s">
        <v>5</v>
      </c>
      <c r="J77" s="9" t="s">
        <v>6</v>
      </c>
      <c r="K77" s="9" t="s">
        <v>7</v>
      </c>
      <c r="L77" s="9" t="s">
        <v>8</v>
      </c>
      <c r="M77" s="9" t="s">
        <v>9</v>
      </c>
      <c r="N77" s="9" t="s">
        <v>10</v>
      </c>
      <c r="O77" s="9" t="s">
        <v>11</v>
      </c>
      <c r="P77" s="9" t="s">
        <v>12</v>
      </c>
      <c r="Q77" s="4" t="s">
        <v>19</v>
      </c>
    </row>
    <row r="78" spans="3:17" x14ac:dyDescent="0.2">
      <c r="C78" s="20" t="s">
        <v>62</v>
      </c>
      <c r="D78" s="10" t="s">
        <v>32</v>
      </c>
      <c r="E78" s="12">
        <v>1910</v>
      </c>
      <c r="F78" s="13">
        <v>1916</v>
      </c>
      <c r="G78" s="13">
        <v>1915</v>
      </c>
      <c r="H78" s="13">
        <v>1924</v>
      </c>
      <c r="I78" s="13">
        <v>1935</v>
      </c>
      <c r="J78" s="13">
        <v>1930</v>
      </c>
      <c r="K78" s="13">
        <v>1922</v>
      </c>
      <c r="L78" s="13">
        <v>1924</v>
      </c>
      <c r="M78" s="13">
        <v>1945</v>
      </c>
      <c r="N78" s="13">
        <v>1950</v>
      </c>
      <c r="O78" s="13">
        <v>1956</v>
      </c>
      <c r="P78" s="14">
        <v>1945</v>
      </c>
      <c r="Q78" s="11">
        <f>SUM(E78:P78)</f>
        <v>23172</v>
      </c>
    </row>
    <row r="79" spans="3:17" x14ac:dyDescent="0.2">
      <c r="C79" s="19" t="s">
        <v>63</v>
      </c>
      <c r="D79" s="10" t="s">
        <v>32</v>
      </c>
      <c r="E79" s="21">
        <v>206</v>
      </c>
      <c r="F79" s="22">
        <v>203</v>
      </c>
      <c r="G79" s="22">
        <v>180</v>
      </c>
      <c r="H79" s="22">
        <v>171</v>
      </c>
      <c r="I79" s="22">
        <v>153</v>
      </c>
      <c r="J79" s="22">
        <v>160</v>
      </c>
      <c r="K79" s="22">
        <v>169</v>
      </c>
      <c r="L79" s="22">
        <v>208</v>
      </c>
      <c r="M79" s="22">
        <v>222</v>
      </c>
      <c r="N79" s="22">
        <v>236</v>
      </c>
      <c r="O79" s="22">
        <v>234</v>
      </c>
      <c r="P79" s="23">
        <v>212</v>
      </c>
      <c r="Q79" s="11">
        <f t="shared" ref="Q79:Q91" si="3">SUM(E79:P79)</f>
        <v>2354</v>
      </c>
    </row>
    <row r="80" spans="3:17" x14ac:dyDescent="0.2">
      <c r="C80" s="19" t="s">
        <v>64</v>
      </c>
      <c r="D80" s="10" t="s">
        <v>32</v>
      </c>
      <c r="E80" s="21">
        <v>7882</v>
      </c>
      <c r="F80" s="22">
        <v>7890</v>
      </c>
      <c r="G80" s="22">
        <v>7899</v>
      </c>
      <c r="H80" s="22">
        <v>7893</v>
      </c>
      <c r="I80" s="22">
        <v>7878</v>
      </c>
      <c r="J80" s="22">
        <v>7880</v>
      </c>
      <c r="K80" s="22">
        <v>7894</v>
      </c>
      <c r="L80" s="22">
        <v>7891</v>
      </c>
      <c r="M80" s="22">
        <v>7888</v>
      </c>
      <c r="N80" s="22">
        <v>7898</v>
      </c>
      <c r="O80" s="22">
        <v>8000</v>
      </c>
      <c r="P80" s="23">
        <v>7883</v>
      </c>
      <c r="Q80" s="11">
        <f t="shared" si="3"/>
        <v>94776</v>
      </c>
    </row>
    <row r="81" spans="3:17" x14ac:dyDescent="0.2">
      <c r="C81" s="20" t="s">
        <v>65</v>
      </c>
      <c r="D81" s="10" t="s">
        <v>32</v>
      </c>
      <c r="E81" s="21">
        <v>600</v>
      </c>
      <c r="F81" s="22">
        <v>615</v>
      </c>
      <c r="G81" s="22">
        <v>586</v>
      </c>
      <c r="H81" s="22">
        <v>598</v>
      </c>
      <c r="I81" s="22">
        <v>611</v>
      </c>
      <c r="J81" s="22">
        <v>626</v>
      </c>
      <c r="K81" s="22">
        <v>599</v>
      </c>
      <c r="L81" s="22">
        <v>593</v>
      </c>
      <c r="M81" s="22">
        <v>605</v>
      </c>
      <c r="N81" s="22">
        <v>610</v>
      </c>
      <c r="O81" s="22">
        <v>619</v>
      </c>
      <c r="P81" s="23">
        <v>596</v>
      </c>
      <c r="Q81" s="11">
        <f t="shared" si="3"/>
        <v>7258</v>
      </c>
    </row>
    <row r="82" spans="3:17" x14ac:dyDescent="0.2">
      <c r="C82" s="20" t="s">
        <v>66</v>
      </c>
      <c r="D82" s="10" t="s">
        <v>32</v>
      </c>
      <c r="E82" s="21">
        <v>5178</v>
      </c>
      <c r="F82" s="22">
        <v>5170</v>
      </c>
      <c r="G82" s="22">
        <v>5188</v>
      </c>
      <c r="H82" s="22">
        <v>5185</v>
      </c>
      <c r="I82" s="22">
        <v>5154</v>
      </c>
      <c r="J82" s="22">
        <v>5158</v>
      </c>
      <c r="K82" s="22">
        <v>5170</v>
      </c>
      <c r="L82" s="22">
        <v>5183</v>
      </c>
      <c r="M82" s="22">
        <v>5190</v>
      </c>
      <c r="N82" s="22">
        <v>5199</v>
      </c>
      <c r="O82" s="22">
        <v>5195</v>
      </c>
      <c r="P82" s="23">
        <v>5192</v>
      </c>
      <c r="Q82" s="11">
        <f t="shared" si="3"/>
        <v>62162</v>
      </c>
    </row>
    <row r="83" spans="3:17" x14ac:dyDescent="0.2">
      <c r="C83" s="20" t="s">
        <v>67</v>
      </c>
      <c r="D83" s="10" t="s">
        <v>32</v>
      </c>
      <c r="E83" s="21">
        <v>1935</v>
      </c>
      <c r="F83" s="22">
        <v>1924</v>
      </c>
      <c r="G83" s="22">
        <v>1919</v>
      </c>
      <c r="H83" s="22">
        <v>1905</v>
      </c>
      <c r="I83" s="22">
        <v>1906</v>
      </c>
      <c r="J83" s="22">
        <v>1910</v>
      </c>
      <c r="K83" s="22">
        <v>1922</v>
      </c>
      <c r="L83" s="22">
        <v>1933</v>
      </c>
      <c r="M83" s="22">
        <v>1941</v>
      </c>
      <c r="N83" s="22">
        <v>1942</v>
      </c>
      <c r="O83" s="22">
        <v>1953</v>
      </c>
      <c r="P83" s="23">
        <v>1940</v>
      </c>
      <c r="Q83" s="11">
        <f t="shared" si="3"/>
        <v>23130</v>
      </c>
    </row>
    <row r="84" spans="3:17" ht="13.8" thickBot="1" x14ac:dyDescent="0.25">
      <c r="C84" s="24" t="s">
        <v>68</v>
      </c>
      <c r="D84" s="10" t="s">
        <v>32</v>
      </c>
      <c r="E84" s="25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7"/>
      <c r="Q84" s="28">
        <f t="shared" si="3"/>
        <v>0</v>
      </c>
    </row>
    <row r="85" spans="3:17" ht="13.8" thickTop="1" x14ac:dyDescent="0.2">
      <c r="C85" s="29" t="s">
        <v>70</v>
      </c>
      <c r="D85" s="38" t="s">
        <v>40</v>
      </c>
      <c r="E85" s="30">
        <v>1908</v>
      </c>
      <c r="F85" s="31">
        <v>1905</v>
      </c>
      <c r="G85" s="31">
        <v>1913</v>
      </c>
      <c r="H85" s="31">
        <v>1894</v>
      </c>
      <c r="I85" s="31">
        <v>1890</v>
      </c>
      <c r="J85" s="31">
        <v>1891</v>
      </c>
      <c r="K85" s="31">
        <v>1899</v>
      </c>
      <c r="L85" s="31">
        <v>1904</v>
      </c>
      <c r="M85" s="31">
        <v>1905</v>
      </c>
      <c r="N85" s="31">
        <v>1911</v>
      </c>
      <c r="O85" s="31">
        <v>1920</v>
      </c>
      <c r="P85" s="32">
        <v>1922</v>
      </c>
      <c r="Q85" s="39">
        <f t="shared" si="3"/>
        <v>22862</v>
      </c>
    </row>
    <row r="86" spans="3:17" x14ac:dyDescent="0.2">
      <c r="C86" s="19" t="s">
        <v>71</v>
      </c>
      <c r="D86" s="37" t="s">
        <v>40</v>
      </c>
      <c r="E86" s="21">
        <v>124</v>
      </c>
      <c r="F86" s="22">
        <v>121</v>
      </c>
      <c r="G86" s="22">
        <v>114</v>
      </c>
      <c r="H86" s="22">
        <v>112</v>
      </c>
      <c r="I86" s="22">
        <v>102</v>
      </c>
      <c r="J86" s="22">
        <v>112</v>
      </c>
      <c r="K86" s="22">
        <v>115</v>
      </c>
      <c r="L86" s="22">
        <v>124</v>
      </c>
      <c r="M86" s="22">
        <v>125</v>
      </c>
      <c r="N86" s="22">
        <v>134</v>
      </c>
      <c r="O86" s="22">
        <v>138</v>
      </c>
      <c r="P86" s="23">
        <v>140</v>
      </c>
      <c r="Q86" s="11">
        <f t="shared" si="3"/>
        <v>1461</v>
      </c>
    </row>
    <row r="87" spans="3:17" x14ac:dyDescent="0.2">
      <c r="C87" s="19" t="s">
        <v>72</v>
      </c>
      <c r="D87" s="37" t="s">
        <v>40</v>
      </c>
      <c r="E87" s="21">
        <v>8278</v>
      </c>
      <c r="F87" s="22">
        <v>8273</v>
      </c>
      <c r="G87" s="22">
        <v>8288</v>
      </c>
      <c r="H87" s="22">
        <v>8280</v>
      </c>
      <c r="I87" s="22">
        <v>8273</v>
      </c>
      <c r="J87" s="22">
        <v>8289</v>
      </c>
      <c r="K87" s="22">
        <v>8277</v>
      </c>
      <c r="L87" s="22">
        <v>8271</v>
      </c>
      <c r="M87" s="22">
        <v>8299</v>
      </c>
      <c r="N87" s="22">
        <v>8303</v>
      </c>
      <c r="O87" s="22">
        <v>8310</v>
      </c>
      <c r="P87" s="23">
        <v>8204</v>
      </c>
      <c r="Q87" s="11">
        <f t="shared" si="3"/>
        <v>99345</v>
      </c>
    </row>
    <row r="88" spans="3:17" x14ac:dyDescent="0.2">
      <c r="C88" s="20" t="s">
        <v>73</v>
      </c>
      <c r="D88" s="37" t="s">
        <v>40</v>
      </c>
      <c r="E88" s="21">
        <v>601</v>
      </c>
      <c r="F88" s="22">
        <v>613</v>
      </c>
      <c r="G88" s="22">
        <v>580</v>
      </c>
      <c r="H88" s="22">
        <v>501</v>
      </c>
      <c r="I88" s="22">
        <v>504</v>
      </c>
      <c r="J88" s="22">
        <v>499</v>
      </c>
      <c r="K88" s="22">
        <v>507</v>
      </c>
      <c r="L88" s="22">
        <v>511</v>
      </c>
      <c r="M88" s="22">
        <v>499</v>
      </c>
      <c r="N88" s="22">
        <v>516</v>
      </c>
      <c r="O88" s="22">
        <v>520</v>
      </c>
      <c r="P88" s="23">
        <v>500</v>
      </c>
      <c r="Q88" s="11">
        <f t="shared" si="3"/>
        <v>6351</v>
      </c>
    </row>
    <row r="89" spans="3:17" x14ac:dyDescent="0.2">
      <c r="C89" s="20" t="s">
        <v>74</v>
      </c>
      <c r="D89" s="37" t="s">
        <v>40</v>
      </c>
      <c r="E89" s="21">
        <v>5177</v>
      </c>
      <c r="F89" s="22">
        <v>5167</v>
      </c>
      <c r="G89" s="22">
        <v>5184</v>
      </c>
      <c r="H89" s="22">
        <v>5188</v>
      </c>
      <c r="I89" s="22">
        <v>5159</v>
      </c>
      <c r="J89" s="22">
        <v>5155</v>
      </c>
      <c r="K89" s="22">
        <v>5161</v>
      </c>
      <c r="L89" s="22">
        <v>5177</v>
      </c>
      <c r="M89" s="22">
        <v>5195</v>
      </c>
      <c r="N89" s="22">
        <v>5194</v>
      </c>
      <c r="O89" s="22">
        <v>5192</v>
      </c>
      <c r="P89" s="23">
        <v>5189</v>
      </c>
      <c r="Q89" s="11">
        <f t="shared" si="3"/>
        <v>62138</v>
      </c>
    </row>
    <row r="90" spans="3:17" x14ac:dyDescent="0.2">
      <c r="C90" s="20" t="s">
        <v>75</v>
      </c>
      <c r="D90" s="37" t="s">
        <v>40</v>
      </c>
      <c r="E90" s="21">
        <v>1944</v>
      </c>
      <c r="F90" s="22">
        <v>1932</v>
      </c>
      <c r="G90" s="22">
        <v>1921</v>
      </c>
      <c r="H90" s="22">
        <v>1900</v>
      </c>
      <c r="I90" s="22">
        <v>1901</v>
      </c>
      <c r="J90" s="22">
        <v>1913</v>
      </c>
      <c r="K90" s="22">
        <v>1914</v>
      </c>
      <c r="L90" s="22">
        <v>1935</v>
      </c>
      <c r="M90" s="22">
        <v>1946</v>
      </c>
      <c r="N90" s="22">
        <v>1951</v>
      </c>
      <c r="O90" s="22">
        <v>1950</v>
      </c>
      <c r="P90" s="23">
        <v>1935</v>
      </c>
      <c r="Q90" s="11">
        <f t="shared" si="3"/>
        <v>23142</v>
      </c>
    </row>
    <row r="91" spans="3:17" ht="13.8" thickBot="1" x14ac:dyDescent="0.25">
      <c r="C91" s="20" t="s">
        <v>76</v>
      </c>
      <c r="D91" s="37" t="s">
        <v>40</v>
      </c>
      <c r="E91" s="15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7"/>
      <c r="Q91" s="11">
        <f t="shared" si="3"/>
        <v>0</v>
      </c>
    </row>
    <row r="93" spans="3:17" x14ac:dyDescent="0.2">
      <c r="C93" t="s">
        <v>44</v>
      </c>
      <c r="P93" t="s">
        <v>60</v>
      </c>
    </row>
    <row r="94" spans="3:17" x14ac:dyDescent="0.2">
      <c r="C94" s="1"/>
      <c r="D94" s="1" t="s">
        <v>0</v>
      </c>
      <c r="E94" s="4" t="s">
        <v>1</v>
      </c>
      <c r="F94" s="4" t="s">
        <v>2</v>
      </c>
      <c r="G94" s="4" t="s">
        <v>3</v>
      </c>
      <c r="H94" s="4" t="s">
        <v>4</v>
      </c>
      <c r="I94" s="4" t="s">
        <v>5</v>
      </c>
      <c r="J94" s="4" t="s">
        <v>6</v>
      </c>
      <c r="K94" s="4" t="s">
        <v>7</v>
      </c>
      <c r="L94" s="4" t="s">
        <v>8</v>
      </c>
      <c r="M94" s="4" t="s">
        <v>9</v>
      </c>
      <c r="N94" s="4" t="s">
        <v>10</v>
      </c>
      <c r="O94" s="4" t="s">
        <v>11</v>
      </c>
      <c r="P94" s="4" t="s">
        <v>12</v>
      </c>
      <c r="Q94" s="4" t="s">
        <v>19</v>
      </c>
    </row>
    <row r="95" spans="3:17" x14ac:dyDescent="0.2">
      <c r="C95" s="20" t="s">
        <v>62</v>
      </c>
      <c r="D95" s="1">
        <v>2.29</v>
      </c>
      <c r="E95" s="4">
        <f t="shared" ref="E95:P108" si="4">E78*$D95</f>
        <v>4373.8999999999996</v>
      </c>
      <c r="F95" s="4">
        <f t="shared" si="4"/>
        <v>4387.6400000000003</v>
      </c>
      <c r="G95" s="4">
        <f t="shared" si="4"/>
        <v>4385.3500000000004</v>
      </c>
      <c r="H95" s="4">
        <f t="shared" si="4"/>
        <v>4405.96</v>
      </c>
      <c r="I95" s="4">
        <f t="shared" si="4"/>
        <v>4431.1499999999996</v>
      </c>
      <c r="J95" s="4">
        <f t="shared" si="4"/>
        <v>4419.7</v>
      </c>
      <c r="K95" s="4">
        <f t="shared" si="4"/>
        <v>4401.38</v>
      </c>
      <c r="L95" s="4">
        <f t="shared" si="4"/>
        <v>4405.96</v>
      </c>
      <c r="M95" s="4">
        <f t="shared" si="4"/>
        <v>4454.05</v>
      </c>
      <c r="N95" s="4">
        <f t="shared" si="4"/>
        <v>4465.5</v>
      </c>
      <c r="O95" s="4">
        <f t="shared" si="4"/>
        <v>4479.24</v>
      </c>
      <c r="P95" s="4">
        <f t="shared" si="4"/>
        <v>4454.05</v>
      </c>
      <c r="Q95" s="1">
        <f>SUM(E95:P95)</f>
        <v>53063.880000000005</v>
      </c>
    </row>
    <row r="96" spans="3:17" x14ac:dyDescent="0.2">
      <c r="C96" s="19" t="s">
        <v>63</v>
      </c>
      <c r="D96" s="1">
        <v>2.5</v>
      </c>
      <c r="E96" s="4">
        <f t="shared" si="4"/>
        <v>515</v>
      </c>
      <c r="F96" s="4">
        <f t="shared" si="4"/>
        <v>507.5</v>
      </c>
      <c r="G96" s="4">
        <f t="shared" si="4"/>
        <v>450</v>
      </c>
      <c r="H96" s="4">
        <f t="shared" si="4"/>
        <v>427.5</v>
      </c>
      <c r="I96" s="4">
        <f t="shared" si="4"/>
        <v>382.5</v>
      </c>
      <c r="J96" s="4">
        <f t="shared" si="4"/>
        <v>400</v>
      </c>
      <c r="K96" s="4">
        <f t="shared" si="4"/>
        <v>422.5</v>
      </c>
      <c r="L96" s="4">
        <f t="shared" si="4"/>
        <v>520</v>
      </c>
      <c r="M96" s="4">
        <f t="shared" si="4"/>
        <v>555</v>
      </c>
      <c r="N96" s="4">
        <f t="shared" si="4"/>
        <v>590</v>
      </c>
      <c r="O96" s="4">
        <f t="shared" si="4"/>
        <v>585</v>
      </c>
      <c r="P96" s="4">
        <f t="shared" si="4"/>
        <v>530</v>
      </c>
      <c r="Q96" s="1">
        <f t="shared" ref="Q96:Q108" si="5">SUM(E96:P96)</f>
        <v>5885</v>
      </c>
    </row>
    <row r="97" spans="3:17" x14ac:dyDescent="0.2">
      <c r="C97" s="19" t="s">
        <v>64</v>
      </c>
      <c r="D97" s="1">
        <v>2.62</v>
      </c>
      <c r="E97" s="4">
        <f t="shared" si="4"/>
        <v>20650.84</v>
      </c>
      <c r="F97" s="4">
        <f t="shared" si="4"/>
        <v>20671.8</v>
      </c>
      <c r="G97" s="4">
        <f t="shared" si="4"/>
        <v>20695.38</v>
      </c>
      <c r="H97" s="4">
        <f t="shared" si="4"/>
        <v>20679.66</v>
      </c>
      <c r="I97" s="4">
        <f t="shared" si="4"/>
        <v>20640.36</v>
      </c>
      <c r="J97" s="4">
        <f t="shared" si="4"/>
        <v>20645.600000000002</v>
      </c>
      <c r="K97" s="4">
        <f t="shared" si="4"/>
        <v>20682.280000000002</v>
      </c>
      <c r="L97" s="4">
        <f t="shared" si="4"/>
        <v>20674.420000000002</v>
      </c>
      <c r="M97" s="4">
        <f t="shared" si="4"/>
        <v>20666.560000000001</v>
      </c>
      <c r="N97" s="4">
        <f t="shared" si="4"/>
        <v>20692.760000000002</v>
      </c>
      <c r="O97" s="4">
        <f t="shared" si="4"/>
        <v>20960</v>
      </c>
      <c r="P97" s="4">
        <f t="shared" si="4"/>
        <v>20653.46</v>
      </c>
      <c r="Q97" s="1">
        <f t="shared" si="5"/>
        <v>248313.12000000002</v>
      </c>
    </row>
    <row r="98" spans="3:17" x14ac:dyDescent="0.2">
      <c r="C98" s="20" t="s">
        <v>65</v>
      </c>
      <c r="D98" s="1">
        <v>2.75</v>
      </c>
      <c r="E98" s="4">
        <f t="shared" si="4"/>
        <v>1650</v>
      </c>
      <c r="F98" s="4">
        <f t="shared" si="4"/>
        <v>1691.25</v>
      </c>
      <c r="G98" s="4">
        <f t="shared" si="4"/>
        <v>1611.5</v>
      </c>
      <c r="H98" s="4">
        <f t="shared" si="4"/>
        <v>1644.5</v>
      </c>
      <c r="I98" s="4">
        <f t="shared" si="4"/>
        <v>1680.25</v>
      </c>
      <c r="J98" s="4">
        <f t="shared" si="4"/>
        <v>1721.5</v>
      </c>
      <c r="K98" s="4">
        <f t="shared" si="4"/>
        <v>1647.25</v>
      </c>
      <c r="L98" s="4">
        <f t="shared" si="4"/>
        <v>1630.75</v>
      </c>
      <c r="M98" s="4">
        <f t="shared" si="4"/>
        <v>1663.75</v>
      </c>
      <c r="N98" s="4">
        <f t="shared" si="4"/>
        <v>1677.5</v>
      </c>
      <c r="O98" s="4">
        <f t="shared" si="4"/>
        <v>1702.25</v>
      </c>
      <c r="P98" s="4">
        <f t="shared" si="4"/>
        <v>1639</v>
      </c>
      <c r="Q98" s="1">
        <f t="shared" si="5"/>
        <v>19959.5</v>
      </c>
    </row>
    <row r="99" spans="3:17" x14ac:dyDescent="0.2">
      <c r="C99" s="20" t="s">
        <v>66</v>
      </c>
      <c r="D99" s="1">
        <v>6.52</v>
      </c>
      <c r="E99" s="4">
        <f t="shared" si="4"/>
        <v>33760.559999999998</v>
      </c>
      <c r="F99" s="4">
        <f t="shared" si="4"/>
        <v>33708.399999999994</v>
      </c>
      <c r="G99" s="4">
        <f t="shared" si="4"/>
        <v>33825.759999999995</v>
      </c>
      <c r="H99" s="4">
        <f t="shared" si="4"/>
        <v>33806.199999999997</v>
      </c>
      <c r="I99" s="4">
        <f t="shared" si="4"/>
        <v>33604.079999999994</v>
      </c>
      <c r="J99" s="4">
        <f t="shared" si="4"/>
        <v>33630.159999999996</v>
      </c>
      <c r="K99" s="4">
        <f t="shared" si="4"/>
        <v>33708.399999999994</v>
      </c>
      <c r="L99" s="4">
        <f t="shared" si="4"/>
        <v>33793.159999999996</v>
      </c>
      <c r="M99" s="4">
        <f t="shared" si="4"/>
        <v>33838.799999999996</v>
      </c>
      <c r="N99" s="4">
        <f t="shared" si="4"/>
        <v>33897.479999999996</v>
      </c>
      <c r="O99" s="4">
        <f t="shared" si="4"/>
        <v>33871.399999999994</v>
      </c>
      <c r="P99" s="4">
        <f t="shared" si="4"/>
        <v>33851.839999999997</v>
      </c>
      <c r="Q99" s="1">
        <f t="shared" si="5"/>
        <v>405296.23999999987</v>
      </c>
    </row>
    <row r="100" spans="3:17" x14ac:dyDescent="0.2">
      <c r="C100" s="20" t="s">
        <v>67</v>
      </c>
      <c r="D100" s="1">
        <v>2.0499999999999998</v>
      </c>
      <c r="E100" s="4">
        <f t="shared" si="4"/>
        <v>3966.7499999999995</v>
      </c>
      <c r="F100" s="4">
        <f t="shared" si="4"/>
        <v>3944.2</v>
      </c>
      <c r="G100" s="4">
        <f t="shared" si="4"/>
        <v>3933.95</v>
      </c>
      <c r="H100" s="4">
        <f t="shared" si="4"/>
        <v>3905.2499999999995</v>
      </c>
      <c r="I100" s="4">
        <f t="shared" si="4"/>
        <v>3907.2999999999997</v>
      </c>
      <c r="J100" s="4">
        <f t="shared" si="4"/>
        <v>3915.4999999999995</v>
      </c>
      <c r="K100" s="4">
        <f t="shared" si="4"/>
        <v>3940.0999999999995</v>
      </c>
      <c r="L100" s="4">
        <f t="shared" si="4"/>
        <v>3962.6499999999996</v>
      </c>
      <c r="M100" s="4">
        <f t="shared" si="4"/>
        <v>3979.0499999999997</v>
      </c>
      <c r="N100" s="4">
        <f t="shared" si="4"/>
        <v>3981.0999999999995</v>
      </c>
      <c r="O100" s="4">
        <f t="shared" si="4"/>
        <v>4003.6499999999996</v>
      </c>
      <c r="P100" s="4">
        <f t="shared" si="4"/>
        <v>3976.9999999999995</v>
      </c>
      <c r="Q100" s="1">
        <f t="shared" si="5"/>
        <v>47416.5</v>
      </c>
    </row>
    <row r="101" spans="3:17" ht="13.8" thickBot="1" x14ac:dyDescent="0.25">
      <c r="C101" s="24" t="s">
        <v>68</v>
      </c>
      <c r="D101" s="9"/>
      <c r="E101" s="34">
        <f t="shared" si="4"/>
        <v>0</v>
      </c>
      <c r="F101" s="34">
        <f t="shared" si="4"/>
        <v>0</v>
      </c>
      <c r="G101" s="34">
        <f t="shared" si="4"/>
        <v>0</v>
      </c>
      <c r="H101" s="34">
        <f t="shared" si="4"/>
        <v>0</v>
      </c>
      <c r="I101" s="34">
        <f t="shared" si="4"/>
        <v>0</v>
      </c>
      <c r="J101" s="34">
        <f t="shared" si="4"/>
        <v>0</v>
      </c>
      <c r="K101" s="34">
        <f t="shared" si="4"/>
        <v>0</v>
      </c>
      <c r="L101" s="34">
        <f t="shared" si="4"/>
        <v>0</v>
      </c>
      <c r="M101" s="34">
        <f t="shared" si="4"/>
        <v>0</v>
      </c>
      <c r="N101" s="34">
        <f t="shared" si="4"/>
        <v>0</v>
      </c>
      <c r="O101" s="34">
        <f t="shared" si="4"/>
        <v>0</v>
      </c>
      <c r="P101" s="34">
        <f t="shared" si="4"/>
        <v>0</v>
      </c>
      <c r="Q101" s="9">
        <f t="shared" si="5"/>
        <v>0</v>
      </c>
    </row>
    <row r="102" spans="3:17" ht="13.8" thickTop="1" x14ac:dyDescent="0.2">
      <c r="C102" s="29" t="s">
        <v>70</v>
      </c>
      <c r="D102" s="35">
        <v>2.29</v>
      </c>
      <c r="E102" s="36">
        <f t="shared" si="4"/>
        <v>4369.32</v>
      </c>
      <c r="F102" s="36">
        <f t="shared" si="4"/>
        <v>4362.45</v>
      </c>
      <c r="G102" s="36">
        <f t="shared" si="4"/>
        <v>4380.7700000000004</v>
      </c>
      <c r="H102" s="36">
        <f t="shared" si="4"/>
        <v>4337.26</v>
      </c>
      <c r="I102" s="36">
        <f t="shared" si="4"/>
        <v>4328.1000000000004</v>
      </c>
      <c r="J102" s="36">
        <f t="shared" si="4"/>
        <v>4330.3900000000003</v>
      </c>
      <c r="K102" s="36">
        <f t="shared" si="4"/>
        <v>4348.71</v>
      </c>
      <c r="L102" s="36">
        <f t="shared" si="4"/>
        <v>4360.16</v>
      </c>
      <c r="M102" s="36">
        <f t="shared" si="4"/>
        <v>4362.45</v>
      </c>
      <c r="N102" s="36">
        <f t="shared" si="4"/>
        <v>4376.1900000000005</v>
      </c>
      <c r="O102" s="36">
        <f t="shared" si="4"/>
        <v>4396.8</v>
      </c>
      <c r="P102" s="36">
        <f t="shared" si="4"/>
        <v>4401.38</v>
      </c>
      <c r="Q102" s="35">
        <f t="shared" si="5"/>
        <v>52353.98</v>
      </c>
    </row>
    <row r="103" spans="3:17" x14ac:dyDescent="0.2">
      <c r="C103" s="19" t="s">
        <v>71</v>
      </c>
      <c r="D103" s="1">
        <v>2.5</v>
      </c>
      <c r="E103" s="4">
        <f t="shared" si="4"/>
        <v>310</v>
      </c>
      <c r="F103" s="4">
        <f t="shared" si="4"/>
        <v>302.5</v>
      </c>
      <c r="G103" s="4">
        <f t="shared" si="4"/>
        <v>285</v>
      </c>
      <c r="H103" s="4">
        <f t="shared" si="4"/>
        <v>280</v>
      </c>
      <c r="I103" s="4">
        <f t="shared" si="4"/>
        <v>255</v>
      </c>
      <c r="J103" s="4">
        <f t="shared" si="4"/>
        <v>280</v>
      </c>
      <c r="K103" s="4">
        <f t="shared" si="4"/>
        <v>287.5</v>
      </c>
      <c r="L103" s="4">
        <f t="shared" si="4"/>
        <v>310</v>
      </c>
      <c r="M103" s="4">
        <f t="shared" si="4"/>
        <v>312.5</v>
      </c>
      <c r="N103" s="4">
        <f t="shared" si="4"/>
        <v>335</v>
      </c>
      <c r="O103" s="4">
        <f t="shared" si="4"/>
        <v>345</v>
      </c>
      <c r="P103" s="4">
        <f t="shared" si="4"/>
        <v>350</v>
      </c>
      <c r="Q103" s="1">
        <f t="shared" si="5"/>
        <v>3652.5</v>
      </c>
    </row>
    <row r="104" spans="3:17" x14ac:dyDescent="0.2">
      <c r="C104" s="19" t="s">
        <v>72</v>
      </c>
      <c r="D104" s="1">
        <v>2.62</v>
      </c>
      <c r="E104" s="4">
        <f t="shared" si="4"/>
        <v>21688.36</v>
      </c>
      <c r="F104" s="4">
        <f>F87*$D104</f>
        <v>21675.260000000002</v>
      </c>
      <c r="G104" s="4">
        <f t="shared" si="4"/>
        <v>21714.560000000001</v>
      </c>
      <c r="H104" s="4">
        <f t="shared" si="4"/>
        <v>21693.600000000002</v>
      </c>
      <c r="I104" s="4">
        <f t="shared" si="4"/>
        <v>21675.260000000002</v>
      </c>
      <c r="J104" s="4">
        <f t="shared" si="4"/>
        <v>21717.18</v>
      </c>
      <c r="K104" s="4">
        <f t="shared" si="4"/>
        <v>21685.74</v>
      </c>
      <c r="L104" s="4">
        <f t="shared" si="4"/>
        <v>21670.02</v>
      </c>
      <c r="M104" s="4">
        <f t="shared" si="4"/>
        <v>21743.38</v>
      </c>
      <c r="N104" s="4">
        <f t="shared" si="4"/>
        <v>21753.86</v>
      </c>
      <c r="O104" s="4">
        <f t="shared" si="4"/>
        <v>21772.2</v>
      </c>
      <c r="P104" s="4">
        <f t="shared" si="4"/>
        <v>21494.48</v>
      </c>
      <c r="Q104" s="1">
        <f t="shared" si="5"/>
        <v>260283.9</v>
      </c>
    </row>
    <row r="105" spans="3:17" x14ac:dyDescent="0.2">
      <c r="C105" s="20" t="s">
        <v>73</v>
      </c>
      <c r="D105" s="1">
        <v>2.75</v>
      </c>
      <c r="E105" s="4">
        <f t="shared" si="4"/>
        <v>1652.75</v>
      </c>
      <c r="F105" s="4">
        <f t="shared" si="4"/>
        <v>1685.75</v>
      </c>
      <c r="G105" s="4">
        <f t="shared" si="4"/>
        <v>1595</v>
      </c>
      <c r="H105" s="4">
        <f t="shared" si="4"/>
        <v>1377.75</v>
      </c>
      <c r="I105" s="4">
        <f t="shared" si="4"/>
        <v>1386</v>
      </c>
      <c r="J105" s="4">
        <f t="shared" si="4"/>
        <v>1372.25</v>
      </c>
      <c r="K105" s="4">
        <f t="shared" si="4"/>
        <v>1394.25</v>
      </c>
      <c r="L105" s="4">
        <f t="shared" si="4"/>
        <v>1405.25</v>
      </c>
      <c r="M105" s="4">
        <f t="shared" si="4"/>
        <v>1372.25</v>
      </c>
      <c r="N105" s="4">
        <f t="shared" si="4"/>
        <v>1419</v>
      </c>
      <c r="O105" s="4">
        <f t="shared" si="4"/>
        <v>1430</v>
      </c>
      <c r="P105" s="4">
        <f t="shared" si="4"/>
        <v>1375</v>
      </c>
      <c r="Q105" s="1">
        <f t="shared" si="5"/>
        <v>17465.25</v>
      </c>
    </row>
    <row r="106" spans="3:17" x14ac:dyDescent="0.2">
      <c r="C106" s="20" t="s">
        <v>74</v>
      </c>
      <c r="D106" s="1">
        <v>6.52</v>
      </c>
      <c r="E106" s="4">
        <f t="shared" si="4"/>
        <v>33754.04</v>
      </c>
      <c r="F106" s="4">
        <f t="shared" si="4"/>
        <v>33688.839999999997</v>
      </c>
      <c r="G106" s="4">
        <f t="shared" si="4"/>
        <v>33799.68</v>
      </c>
      <c r="H106" s="4">
        <f t="shared" si="4"/>
        <v>33825.759999999995</v>
      </c>
      <c r="I106" s="4">
        <f t="shared" si="4"/>
        <v>33636.68</v>
      </c>
      <c r="J106" s="4">
        <f t="shared" si="4"/>
        <v>33610.6</v>
      </c>
      <c r="K106" s="4">
        <f t="shared" si="4"/>
        <v>33649.72</v>
      </c>
      <c r="L106" s="4">
        <f t="shared" si="4"/>
        <v>33754.04</v>
      </c>
      <c r="M106" s="4">
        <f t="shared" si="4"/>
        <v>33871.399999999994</v>
      </c>
      <c r="N106" s="4">
        <f t="shared" si="4"/>
        <v>33864.879999999997</v>
      </c>
      <c r="O106" s="4">
        <f t="shared" si="4"/>
        <v>33851.839999999997</v>
      </c>
      <c r="P106" s="4">
        <f t="shared" si="4"/>
        <v>33832.28</v>
      </c>
      <c r="Q106" s="1">
        <f t="shared" si="5"/>
        <v>405139.76</v>
      </c>
    </row>
    <row r="107" spans="3:17" x14ac:dyDescent="0.2">
      <c r="C107" s="20" t="s">
        <v>75</v>
      </c>
      <c r="D107" s="1">
        <v>2.0499999999999998</v>
      </c>
      <c r="E107" s="4">
        <f t="shared" si="4"/>
        <v>3985.2</v>
      </c>
      <c r="F107" s="4">
        <f t="shared" si="4"/>
        <v>3960.5999999999995</v>
      </c>
      <c r="G107" s="4">
        <f t="shared" si="4"/>
        <v>3938.0499999999997</v>
      </c>
      <c r="H107" s="4">
        <f t="shared" si="4"/>
        <v>3894.9999999999995</v>
      </c>
      <c r="I107" s="4">
        <f t="shared" si="4"/>
        <v>3897.0499999999997</v>
      </c>
      <c r="J107" s="4">
        <f t="shared" si="4"/>
        <v>3921.6499999999996</v>
      </c>
      <c r="K107" s="4">
        <f t="shared" si="4"/>
        <v>3923.7</v>
      </c>
      <c r="L107" s="4">
        <f t="shared" si="4"/>
        <v>3966.7499999999995</v>
      </c>
      <c r="M107" s="4">
        <f t="shared" si="4"/>
        <v>3989.2999999999997</v>
      </c>
      <c r="N107" s="4">
        <f t="shared" si="4"/>
        <v>3999.5499999999997</v>
      </c>
      <c r="O107" s="4">
        <f t="shared" si="4"/>
        <v>3997.4999999999995</v>
      </c>
      <c r="P107" s="4">
        <f t="shared" si="4"/>
        <v>3966.7499999999995</v>
      </c>
      <c r="Q107" s="1">
        <f t="shared" si="5"/>
        <v>47441.1</v>
      </c>
    </row>
    <row r="108" spans="3:17" x14ac:dyDescent="0.2">
      <c r="C108" s="20" t="s">
        <v>76</v>
      </c>
      <c r="D108" s="1"/>
      <c r="E108" s="4">
        <f t="shared" si="4"/>
        <v>0</v>
      </c>
      <c r="F108" s="4">
        <f t="shared" si="4"/>
        <v>0</v>
      </c>
      <c r="G108" s="4">
        <f t="shared" si="4"/>
        <v>0</v>
      </c>
      <c r="H108" s="4">
        <f t="shared" si="4"/>
        <v>0</v>
      </c>
      <c r="I108" s="4">
        <f t="shared" si="4"/>
        <v>0</v>
      </c>
      <c r="J108" s="4">
        <f t="shared" si="4"/>
        <v>0</v>
      </c>
      <c r="K108" s="4">
        <f t="shared" si="4"/>
        <v>0</v>
      </c>
      <c r="L108" s="4">
        <f t="shared" si="4"/>
        <v>0</v>
      </c>
      <c r="M108" s="4">
        <f t="shared" si="4"/>
        <v>0</v>
      </c>
      <c r="N108" s="4">
        <f t="shared" si="4"/>
        <v>0</v>
      </c>
      <c r="O108" s="4">
        <f t="shared" si="4"/>
        <v>0</v>
      </c>
      <c r="P108" s="4">
        <f t="shared" si="4"/>
        <v>0</v>
      </c>
      <c r="Q108" s="1">
        <f t="shared" si="5"/>
        <v>0</v>
      </c>
    </row>
    <row r="109" spans="3:17" x14ac:dyDescent="0.2">
      <c r="C109" s="33"/>
    </row>
    <row r="110" spans="3:17" x14ac:dyDescent="0.2">
      <c r="C110" s="33"/>
    </row>
    <row r="223" spans="3:18" ht="13.8" thickBot="1" x14ac:dyDescent="0.25">
      <c r="R223">
        <v>2023.4</v>
      </c>
    </row>
    <row r="224" spans="3:18" x14ac:dyDescent="0.2">
      <c r="C224" s="18" t="s">
        <v>41</v>
      </c>
      <c r="D224" s="40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2"/>
    </row>
    <row r="225" spans="3:18" x14ac:dyDescent="0.2">
      <c r="C225" s="43" t="s">
        <v>42</v>
      </c>
      <c r="D225" s="45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7"/>
    </row>
    <row r="226" spans="3:18" x14ac:dyDescent="0.2">
      <c r="C226" s="44"/>
      <c r="D226" s="48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50"/>
    </row>
    <row r="227" spans="3:18" ht="13.8" thickBot="1" x14ac:dyDescent="0.25">
      <c r="C227" s="44"/>
      <c r="D227" s="51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3"/>
    </row>
  </sheetData>
  <mergeCells count="5">
    <mergeCell ref="D224:R224"/>
    <mergeCell ref="C225:C227"/>
    <mergeCell ref="D225:R225"/>
    <mergeCell ref="D226:R226"/>
    <mergeCell ref="D227:R227"/>
  </mergeCells>
  <phoneticPr fontId="1"/>
  <pageMargins left="0.7" right="0.7" top="0.75" bottom="0.75" header="0.3" footer="0.3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CO2排出量見える化ツール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真由</dc:creator>
  <cp:lastModifiedBy>鈴川 真由</cp:lastModifiedBy>
  <cp:lastPrinted>2025-05-08T10:08:44Z</cp:lastPrinted>
  <dcterms:created xsi:type="dcterms:W3CDTF">2022-12-13T01:50:16Z</dcterms:created>
  <dcterms:modified xsi:type="dcterms:W3CDTF">2025-05-08T10:17:22Z</dcterms:modified>
</cp:coreProperties>
</file>