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24_北塩原村○\"/>
    </mc:Choice>
  </mc:AlternateContent>
  <bookViews>
    <workbookView xWindow="-120" yWindow="-120" windowWidth="20736"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CO34" i="10"/>
  <c r="BW34" i="10"/>
  <c r="BW35" i="10" s="1"/>
  <c r="BW36" i="10" s="1"/>
  <c r="BW37" i="10" s="1"/>
  <c r="BW38" i="10" s="1"/>
  <c r="BW39" i="10" s="1"/>
  <c r="BW40" i="10" s="1"/>
  <c r="BW41" i="10" s="1"/>
  <c r="BW42" i="10" s="1"/>
  <c r="BW43" i="10" s="1"/>
  <c r="AM34" i="10"/>
  <c r="U34" i="10"/>
  <c r="U35" i="10" s="1"/>
  <c r="U36"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<sst xmlns="http://schemas.openxmlformats.org/spreadsheetml/2006/main" count="1066" uniqueCount="566">
  <si>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</si>
  <si>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</si>
  <si>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</si>
  <si>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</si>
  <si>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</si>
  <si>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</si>
  <si>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</si>
  <si>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</si>
  <si>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</si>
  <si>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</si>
  <si>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</si>
  <si>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</si>
  <si>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</si>
  <si>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</si>
  <si>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</si>
  <si>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</si>
  <si>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</si>
  <si>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</si>
  <si>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</si>
  <si>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</si>
  <si>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</si>
  <si>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</si>
  <si>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</si>
  <si>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</si>
  <si>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</si>
  <si>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</si>
  <si>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</si>
  <si>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</si>
  <si>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</si>
  <si>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</si>
  <si>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</si>
  <si>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</si>
  <si>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</si>
  <si>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</si>
  <si>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</si>
  <si>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</si>
  <si>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</si>
  <si>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</si>
  <si>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</si>
  <si>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</si>
  <si>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</si>
  <si>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</si>
  <si>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</si>
  <si>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</si>
  <si>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</si>
  <si>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</si>
  <si>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</si>
  <si>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</si>
  <si>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</si>
  <si>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</si>
  <si>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</si>
  <si>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</si>
  <si>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</si>
  <si>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</si>
  <si>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</si>
  <si>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</si>
  <si>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</si>
  <si>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</si>
  <si>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</si>
  <si>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</si>
  <si>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</si>
  <si>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</si>
  <si>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</si>
  <si>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</si>
  <si>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</si>
  <si>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</si>
  <si>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</si>
  <si>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</si>
  <si>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</si>
  <si>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</si>
  <si>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</si>
  <si>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</si>
  <si>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</si>
  <si>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</si>
  <si>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</si>
  <si>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</si>
  <si>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</si>
  <si>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</si>
  <si>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</si>
  <si>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</si>
  <si>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</si>
  <si>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</si>
  <si>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</si>
  <si>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</si>
  <si>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</si>
  <si>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</si>
  <si>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</si>
  <si>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</si>
  <si>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</si>
  <si>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</si>
  <si>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</si>
  <si>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</si>
  <si>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</si>
  <si>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</si>
  <si>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北塩原村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</si>
  <si>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</si>
  <si>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</si>
  <si>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</si>
  <si>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</si>
  <si>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</si>
  <si>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</si>
  <si>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</si>
  <si>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</si>
  <si>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</si>
  <si>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</si>
  <si>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</si>
  <si>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</si>
  <si>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</si>
  <si>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</si>
  <si>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</si>
  <si>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</si>
  <si>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</si>
  <si>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</si>
  <si>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</si>
  <si>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</si>
  <si>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</si>
  <si>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</si>
  <si>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</si>
  <si>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</si>
  <si>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</si>
  <si>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</si>
  <si>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</si>
  <si>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</si>
  <si>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</si>
  <si>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</si>
  <si>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</si>
  <si>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</si>
  <si>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</si>
  <si>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</si>
  <si>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</si>
  <si>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</si>
  <si>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</si>
  <si>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</si>
  <si>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</si>
  <si>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</si>
  <si>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</si>
  <si>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</si>
  <si>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</si>
  <si>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</si>
  <si>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</si>
  <si>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</si>
  <si>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</si>
  <si>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</si>
  <si>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</si>
  <si>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</si>
  <si>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</si>
  <si>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</si>
  <si>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</si>
  <si>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</si>
  <si>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</si>
  <si>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</si>
  <si>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</si>
  <si>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</si>
  <si>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</si>
  <si>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</si>
  <si>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</si>
  <si>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</si>
  <si>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</si>
  <si>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</si>
  <si>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</si>
  <si>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</si>
  <si>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</si>
  <si>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</si>
  <si>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</si>
  <si>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</si>
  <si>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</si>
  <si>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</si>
  <si>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</si>
  <si>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</si>
  <si>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</si>
  <si>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</si>
  <si>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</si>
  <si>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</si>
  <si>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</si>
  <si>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</si>
  <si>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</si>
  <si>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</si>
  <si>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</si>
  <si>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</si>
  <si>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</si>
  <si>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</si>
  <si>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</si>
  <si>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</si>
  <si>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</si>
  <si>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</si>
  <si>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</si>
  <si>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</si>
  <si>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</si>
  <si>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</si>
  <si>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</si>
  <si>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</si>
  <si>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</si>
  <si>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</si>
  <si>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</si>
  <si>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</si>
  <si>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</si>
  <si>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</si>
  <si>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</si>
  <si>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</si>
  <si>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</si>
  <si>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</si>
  <si>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</si>
  <si>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</si>
  <si>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福島県北塩原村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</si>
  <si>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</si>
  <si>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</si>
  <si>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</si>
  <si>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</si>
  <si>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</si>
  <si>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</si>
  <si>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</si>
  <si>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</si>
  <si>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</si>
  <si>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</si>
  <si>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</si>
  <si>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</si>
  <si>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</si>
  <si>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</si>
  <si>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</si>
  <si>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</si>
  <si>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</si>
  <si>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</si>
  <si>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</si>
  <si>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</si>
  <si>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</si>
  <si>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</si>
  <si>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</si>
  <si>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</si>
  <si>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</si>
  <si>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</si>
  <si>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</si>
  <si>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</si>
  <si>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</si>
  <si>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</si>
  <si>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</si>
  <si>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</si>
  <si>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</si>
  <si>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</si>
  <si>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</si>
  <si>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</si>
  <si>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</si>
  <si>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</si>
  <si>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</si>
  <si>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</si>
  <si>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</si>
  <si>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</si>
  <si>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</si>
  <si>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</si>
  <si>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</si>
  <si>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</si>
  <si>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</si>
  <si>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</si>
  <si>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</si>
  <si>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</si>
  <si>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</si>
  <si>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</si>
  <si>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</si>
  <si>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</si>
  <si>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</si>
  <si>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</si>
  <si>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</si>
  <si>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</si>
  <si>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</si>
  <si>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</si>
  <si>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</si>
  <si>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</si>
  <si>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</si>
  <si>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</si>
  <si>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</si>
  <si>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</si>
  <si>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</si>
  <si>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</si>
  <si>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</si>
  <si>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</si>
  <si>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</si>
  <si>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</si>
  <si>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</si>
  <si>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</si>
  <si>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</si>
  <si>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</si>
  <si>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</si>
  <si>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</si>
  <si>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</si>
  <si>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</si>
  <si>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</si>
  <si>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</si>
  <si>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</si>
  <si>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</si>
  <si>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</si>
  <si>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</si>
  <si>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</si>
  <si>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</si>
  <si>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</si>
  <si>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</si>
  <si>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</si>
  <si>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</si>
  <si>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</si>
  <si>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</si>
  <si>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</si>
  <si>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</si>
  <si>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</si>
  <si>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</si>
  <si>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</si>
  <si>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</si>
  <si>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</si>
  <si>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</si>
  <si>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</si>
  <si>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</si>
  <si>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</si>
  <si>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</si>
  <si>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</si>
  <si>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</si>
  <si>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</si>
  <si>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</si>
  <si>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</si>
  <si>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</si>
  <si>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</si>
  <si>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</si>
  <si>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</si>
  <si>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</si>
  <si>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</si>
  <si>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</si>
  <si>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</si>
  <si>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</si>
  <si>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</si>
  <si>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</si>
  <si>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</si>
  <si>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</si>
  <si>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</si>
  <si>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</si>
  <si>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</si>
  <si>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</si>
  <si>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</si>
  <si>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</si>
  <si>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</si>
  <si>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</si>
  <si>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</si>
  <si>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</si>
  <si>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</si>
  <si>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</si>
  <si>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</si>
  <si>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</si>
  <si>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</si>
  <si>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</si>
  <si>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</si>
  <si>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</si>
  <si>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</si>
  <si>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</si>
  <si>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</si>
  <si>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</si>
  <si>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</si>
  <si>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</si>
  <si>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</si>
  <si>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</si>
  <si>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福島県北塩原村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</si>
  <si>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</si>
  <si>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</si>
  <si>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</si>
  <si>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</si>
  <si>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</si>
  <si>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</si>
  <si>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</si>
  <si>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</si>
  <si>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</si>
  <si>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</si>
  <si>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</si>
  <si>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</si>
  <si>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</si>
  <si>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</si>
  <si>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</si>
  <si>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</si>
  <si>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</si>
  <si>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</si>
  <si>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</si>
  <si>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</si>
  <si>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</si>
  <si>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</si>
  <si>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</si>
  <si>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</si>
  <si>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</si>
  <si>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</si>
  <si>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</si>
  <si>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</si>
  <si>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</si>
  <si>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</si>
  <si>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</si>
  <si>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</si>
  <si>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</si>
  <si>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</si>
  <si>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介護保険事業特別会計（保険事業勘定）</t>
    <phoneticPr fontId="5"/>
  </si>
  <si>
    <t>後期高齢者医療特別会計</t>
    <phoneticPr fontId="5"/>
  </si>
  <si>
    <t>簡易水道事業費特別会計</t>
    <phoneticPr fontId="5"/>
  </si>
  <si>
    <t>法非適用企業</t>
    <phoneticPr fontId="5"/>
  </si>
  <si>
    <t>特定環境保全下水道事業特別会計</t>
    <phoneticPr fontId="5"/>
  </si>
  <si>
    <t>農業集落排水事業特別会計</t>
    <phoneticPr fontId="5"/>
  </si>
  <si>
    <t>簡易排水施設事業特別会計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</si>
  <si>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</si>
  <si>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</si>
  <si>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</si>
  <si>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</si>
  <si>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</si>
  <si>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</si>
  <si>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</si>
  <si>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</si>
  <si>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</si>
  <si>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</si>
  <si>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</si>
  <si>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</si>
  <si>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</si>
  <si>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</si>
  <si>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</si>
  <si>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</si>
  <si>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</si>
  <si>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</si>
  <si>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</si>
  <si>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</si>
  <si>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</si>
  <si>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</si>
  <si>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</si>
  <si>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</si>
  <si>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</si>
  <si>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</si>
  <si>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</si>
  <si>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</si>
  <si>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</si>
  <si>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</si>
  <si>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</si>
  <si>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</si>
  <si>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</si>
  <si>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</si>
  <si>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</si>
  <si>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</si>
  <si>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</si>
  <si>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</si>
  <si>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</si>
  <si>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</si>
  <si>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</si>
  <si>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</si>
  <si>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</si>
  <si>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</si>
  <si>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</si>
  <si>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</si>
  <si>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</si>
  <si>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</si>
  <si>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</si>
  <si>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</si>
  <si>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</si>
  <si>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</si>
  <si>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</si>
  <si>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</si>
  <si>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</si>
  <si>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</si>
  <si>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</si>
  <si>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</si>
  <si>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</si>
  <si>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</si>
  <si>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</si>
  <si>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</si>
  <si>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</si>
  <si>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</si>
  <si>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</si>
  <si>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</si>
  <si>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</si>
  <si>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</si>
  <si>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</si>
  <si>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</si>
  <si>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</si>
  <si>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</si>
  <si>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</si>
  <si>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</si>
  <si>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</si>
  <si>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</si>
  <si>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</si>
  <si>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</si>
  <si>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</si>
  <si>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</si>
  <si>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</si>
  <si>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</si>
  <si>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</si>
  <si>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</si>
  <si>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</si>
  <si>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</si>
  <si>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</si>
  <si>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</si>
  <si>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</si>
  <si>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</si>
  <si>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</si>
  <si>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</si>
  <si>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</si>
  <si>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</si>
  <si>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</si>
  <si>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</si>
  <si>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</si>
  <si>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</si>
  <si>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</si>
  <si>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</si>
  <si>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</si>
  <si>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</si>
  <si>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</si>
  <si>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</si>
  <si>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</si>
  <si>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</si>
  <si>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</si>
  <si>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</si>
  <si>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</si>
  <si>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</si>
  <si>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</si>
  <si>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</si>
  <si>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</si>
  <si>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</si>
  <si>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</si>
  <si>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</si>
  <si>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</si>
  <si>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</si>
  <si>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</si>
  <si>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</si>
  <si>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</si>
  <si>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</si>
  <si>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</si>
  <si>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</si>
  <si>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</si>
  <si>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</si>
  <si>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</si>
  <si>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</si>
  <si>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</si>
  <si>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</si>
  <si>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</si>
  <si>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</si>
  <si>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</si>
  <si>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</si>
  <si>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</si>
  <si>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5.49</t>
  </si>
  <si>
    <t>▲ 1.23</t>
  </si>
  <si>
    <t>▲ 1.91</t>
  </si>
  <si>
    <t>一般会計</t>
  </si>
  <si>
    <t>簡易水道事業費特別会計</t>
  </si>
  <si>
    <t>▲ 0.19</t>
  </si>
  <si>
    <t>特定環境保全下水道事業特別会計</t>
  </si>
  <si>
    <t>▲ 0.41</t>
  </si>
  <si>
    <t>国民健康保険事業費特別会計</t>
  </si>
  <si>
    <t>介護保険事業特別会計（保険事業勘定）</t>
  </si>
  <si>
    <t>農業集落排水事業特別会計</t>
  </si>
  <si>
    <t>簡易排水施設事業特別会計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</si>
  <si>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</si>
  <si>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</si>
  <si>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</si>
  <si>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</si>
  <si>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</si>
  <si>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</si>
  <si>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</si>
  <si>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</si>
  <si>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公共施設維持補修基金</t>
    <phoneticPr fontId="2"/>
  </si>
  <si>
    <t>地域福祉基金</t>
    <phoneticPr fontId="2"/>
  </si>
  <si>
    <t>ふるさとづくり寄附金基金</t>
    <rPh sb="7" eb="10">
      <t>キフキン</t>
    </rPh>
    <rPh sb="10" eb="12">
      <t>キキン</t>
    </rPh>
    <phoneticPr fontId="2"/>
  </si>
  <si>
    <t>森林環境譲与税基金</t>
    <phoneticPr fontId="2"/>
  </si>
  <si>
    <t>国営会津北部農業水利事業基金</t>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</si>
  <si>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</si>
  <si>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</si>
  <si>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</si>
  <si>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</si>
  <si>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</si>
  <si>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喜多方地方広域市町村圏組合一般会計</t>
    <rPh sb="0" eb="3">
      <t>キタカタ</t>
    </rPh>
    <rPh sb="3" eb="5">
      <t>チホウ</t>
    </rPh>
    <rPh sb="5" eb="7">
      <t>コウイキ</t>
    </rPh>
    <rPh sb="7" eb="10">
      <t>シチョウソン</t>
    </rPh>
    <rPh sb="10" eb="11">
      <t>ケン</t>
    </rPh>
    <rPh sb="11" eb="13">
      <t>クミアイ</t>
    </rPh>
    <rPh sb="13" eb="15">
      <t>イッパン</t>
    </rPh>
    <rPh sb="15" eb="17">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</si>
  <si>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3" eb="16">
      <t>キタカタ</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</si>
  <si>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</si>
  <si>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21" eb="23">
      <t>トクベツ</t>
    </rPh>
    <rPh sb="23" eb="25">
      <t>カイケイ</t>
    </rPh>
    <phoneticPr fontId="2"/>
  </si>
  <si>
    <t>㈱ラビスパ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</si>
</sst>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C837-4088-8EB1-0F9BB2C2BA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127399</c:v>
                </c:pt>
                <c:pt idx="1">
                  <c:v>120060</c:v>
                </c:pt>
                <c:pt idx="2">
                  <c:v>96000</c:v>
                </c:pt>
                <c:pt idx="3">
                  <c:v>117705</c:v>
                </c:pt>
                <c:pt idx="4">
                  <c:v>128944</c:v>
                </c:pt>
              </c:numCache>
            </c:numRef>
          </c:val>
          <c:smooth val="0"/>
          <c:extLst>
            <c:ext xmlns:c16="http://schemas.microsoft.com/office/drawing/2014/chart" uri="{C3380CC4-5D6E-409C-BE32-E72D297353CC}">
              <c16:uniqueId val="{00000001-C837-4088-8EB1-0F9BB2C2BA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7.22</c:v>
                </c:pt>
                <c:pt idx="1">
                  <c:v>5.63</c:v>
                </c:pt>
                <c:pt idx="2">
                  <c:v>7.74</c:v>
                </c:pt>
                <c:pt idx="3">
                  <c:v>7.24</c:v>
                </c:pt>
                <c:pt idx="4">
                  <c:v>5.22</c:v>
                </c:pt>
              </c:numCache>
            </c:numRef>
          </c:val>
          <c:extLst>
            <c:ext xmlns:c16="http://schemas.microsoft.com/office/drawing/2014/chart" uri="{C3380CC4-5D6E-409C-BE32-E72D297353CC}">
              <c16:uniqueId val="{00000000-6F6E-48DE-BC87-15E5EE45E1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20.75</c:v>
                </c:pt>
                <c:pt idx="1">
                  <c:v>19.72</c:v>
                </c:pt>
                <c:pt idx="2">
                  <c:v>23.43</c:v>
                </c:pt>
                <c:pt idx="3">
                  <c:v>25.77</c:v>
                </c:pt>
                <c:pt idx="4">
                  <c:v>25.65</c:v>
                </c:pt>
              </c:numCache>
            </c:numRef>
          </c:val>
          <c:extLst>
            <c:ext xmlns:c16="http://schemas.microsoft.com/office/drawing/2014/chart" uri="{C3380CC4-5D6E-409C-BE32-E72D297353CC}">
              <c16:uniqueId val="{00000001-6F6E-48DE-BC87-15E5EE45E11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-5.49</c:v>
                </c:pt>
                <c:pt idx="1">
                  <c:v>-1.23</c:v>
                </c:pt>
                <c:pt idx="2">
                  <c:v>8.14</c:v>
                </c:pt>
                <c:pt idx="3">
                  <c:v>1.75</c:v>
                </c:pt>
                <c:pt idx="4">
                  <c:v>-1.91</c:v>
                </c:pt>
              </c:numCache>
            </c:numRef>
          </c:val>
          <c:smooth val="0"/>
          <c:extLst>
            <c:ext xmlns:c16="http://schemas.microsoft.com/office/drawing/2014/chart" uri="{C3380CC4-5D6E-409C-BE32-E72D297353CC}">
              <c16:uniqueId val="{00000002-6F6E-48DE-BC87-15E5EE45E11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AB-4FDF-829C-2AACAA9CAF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AB-4FDF-829C-2AACAA9CAF4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0.04</c:v>
                </c:pt>
                <c:pt idx="4">
                  <c:v>#N/A</c:v>
                </c:pt>
                <c:pt idx="5">
                  <c:v>0.01</c:v>
                </c:pt>
                <c:pt idx="6">
                  <c:v>#N/A</c:v>
                </c:pt>
                <c:pt idx="7">
                  <c:v>0</c:v>
                </c:pt>
                <c:pt idx="8">
                  <c:v>#N/A</c:v>
                </c:pt>
                <c:pt idx="9">
                  <c:v>0</c:v>
                </c:pt>
              </c:numCache>
            </c:numRef>
          </c:val>
          <c:extLst>
            <c:ext xmlns:c16="http://schemas.microsoft.com/office/drawing/2014/chart" uri="{C3380CC4-5D6E-409C-BE32-E72D297353CC}">
              <c16:uniqueId val="{00000002-CDAB-4FDF-829C-2AACAA9CAF4F}"/>
            </c:ext>
          </c:extLst>
        </c:ser>
        <c:ser>
          <c:idx val="3"/>
          <c:order val="3"/>
          <c:tx>
            <c:strRef>
              <c:f>データシート!$A$30</c:f>
              <c:strCache>
                <c:ptCount val="1"/>
                <c:pt idx="0">
                  <c:v>簡易排水施設事業特別会計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CDAB-4FDF-829C-2AACAA9CAF4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0.04</c:v>
                </c:pt>
              </c:numCache>
            </c:numRef>
          </c:val>
          <c:extLst>
            <c:ext xmlns:c16="http://schemas.microsoft.com/office/drawing/2014/chart" uri="{C3380CC4-5D6E-409C-BE32-E72D297353CC}">
              <c16:uniqueId val="{00000004-CDAB-4FDF-829C-2AACAA9CAF4F}"/>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0.82</c:v>
                </c:pt>
                <c:pt idx="2">
                  <c:v>#N/A</c:v>
                </c:pt>
                <c:pt idx="3">
                  <c:v>0.31</c:v>
                </c:pt>
                <c:pt idx="4">
                  <c:v>#N/A</c:v>
                </c:pt>
                <c:pt idx="5">
                  <c:v>1.56</c:v>
                </c:pt>
                <c:pt idx="6">
                  <c:v>#N/A</c:v>
                </c:pt>
                <c:pt idx="7">
                  <c:v>0.83</c:v>
                </c:pt>
                <c:pt idx="8">
                  <c:v>#N/A</c:v>
                </c:pt>
                <c:pt idx="9">
                  <c:v>0.26</c:v>
                </c:pt>
              </c:numCache>
            </c:numRef>
          </c:val>
          <c:extLst>
            <c:ext xmlns:c16="http://schemas.microsoft.com/office/drawing/2014/chart" uri="{C3380CC4-5D6E-409C-BE32-E72D297353CC}">
              <c16:uniqueId val="{00000005-CDAB-4FDF-829C-2AACAA9CAF4F}"/>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0.82</c:v>
                </c:pt>
                <c:pt idx="2">
                  <c:v>#N/A</c:v>
                </c:pt>
                <c:pt idx="3">
                  <c:v>0.86</c:v>
                </c:pt>
                <c:pt idx="4">
                  <c:v>#N/A</c:v>
                </c:pt>
                <c:pt idx="5">
                  <c:v>0.6</c:v>
                </c:pt>
                <c:pt idx="6">
                  <c:v>#N/A</c:v>
                </c:pt>
                <c:pt idx="7">
                  <c:v>0.82</c:v>
                </c:pt>
                <c:pt idx="8">
                  <c:v>#N/A</c:v>
                </c:pt>
                <c:pt idx="9">
                  <c:v>0.44</c:v>
                </c:pt>
              </c:numCache>
            </c:numRef>
          </c:val>
          <c:extLst>
            <c:ext xmlns:c16="http://schemas.microsoft.com/office/drawing/2014/chart" uri="{C3380CC4-5D6E-409C-BE32-E72D297353CC}">
              <c16:uniqueId val="{00000006-CDAB-4FDF-829C-2AACAA9CAF4F}"/>
            </c:ext>
          </c:extLst>
        </c:ser>
        <c:ser>
          <c:idx val="7"/>
          <c:order val="7"/>
          <c:tx>
            <c:strRef>
              <c:f>データシート!$A$34</c:f>
              <c:strCache>
                <c:ptCount val="1"/>
                <c:pt idx="0">
                  <c:v>特定環境保全下水道事業特別会計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0.08</c:v>
                </c:pt>
                <c:pt idx="2">
                  <c:v>0.41</c:v>
                </c:pt>
                <c:pt idx="3">
                  <c:v>#N/A</c:v>
                </c:pt>
                <c:pt idx="4">
                  <c:v>#N/A</c:v>
                </c:pt>
                <c:pt idx="5">
                  <c:v>0</c:v>
                </c:pt>
                <c:pt idx="6">
                  <c:v>#N/A</c:v>
                </c:pt>
                <c:pt idx="7">
                  <c:v>0</c:v>
                </c:pt>
                <c:pt idx="8">
                  <c:v>#N/A</c:v>
                </c:pt>
                <c:pt idx="9">
                  <c:v>0.49</c:v>
                </c:pt>
              </c:numCache>
            </c:numRef>
          </c:val>
          <c:extLst>
            <c:ext xmlns:c16="http://schemas.microsoft.com/office/drawing/2014/chart" uri="{C3380CC4-5D6E-409C-BE32-E72D297353CC}">
              <c16:uniqueId val="{00000007-CDAB-4FDF-829C-2AACAA9CAF4F}"/>
            </c:ext>
          </c:extLst>
        </c:ser>
        <c:ser>
          <c:idx val="8"/>
          <c:order val="8"/>
          <c:tx>
            <c:strRef>
              <c:f>データシート!$A$35</c:f>
              <c:strCache>
                <c:ptCount val="1"/>
                <c:pt idx="0">
                  <c:v>簡易水道事業費特別会計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0.19</c:v>
                </c:pt>
                <c:pt idx="3">
                  <c:v>#N/A</c:v>
                </c:pt>
                <c:pt idx="4">
                  <c:v>#N/A</c:v>
                </c:pt>
                <c:pt idx="5">
                  <c:v>0</c:v>
                </c:pt>
                <c:pt idx="6">
                  <c:v>#N/A</c:v>
                </c:pt>
                <c:pt idx="7">
                  <c:v>0</c:v>
                </c:pt>
                <c:pt idx="8">
                  <c:v>#N/A</c:v>
                </c:pt>
                <c:pt idx="9">
                  <c:v>0.83</c:v>
                </c:pt>
              </c:numCache>
            </c:numRef>
          </c:val>
          <c:extLst>
            <c:ext xmlns:c16="http://schemas.microsoft.com/office/drawing/2014/chart" uri="{C3380CC4-5D6E-409C-BE32-E72D297353CC}">
              <c16:uniqueId val="{00000008-CDAB-4FDF-829C-2AACAA9CAF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7.22</c:v>
                </c:pt>
                <c:pt idx="2">
                  <c:v>#N/A</c:v>
                </c:pt>
                <c:pt idx="3">
                  <c:v>5.65</c:v>
                </c:pt>
                <c:pt idx="4">
                  <c:v>#N/A</c:v>
                </c:pt>
                <c:pt idx="5">
                  <c:v>7.73</c:v>
                </c:pt>
                <c:pt idx="6">
                  <c:v>#N/A</c:v>
                </c:pt>
                <c:pt idx="7">
                  <c:v>7.24</c:v>
                </c:pt>
                <c:pt idx="8">
                  <c:v>#N/A</c:v>
                </c:pt>
                <c:pt idx="9">
                  <c:v>5.22</c:v>
                </c:pt>
              </c:numCache>
            </c:numRef>
          </c:val>
          <c:extLst>
            <c:ext xmlns:c16="http://schemas.microsoft.com/office/drawing/2014/chart" uri="{C3380CC4-5D6E-409C-BE32-E72D297353CC}">
              <c16:uniqueId val="{00000009-CDAB-4FDF-829C-2AACAA9CAF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397</c:v>
                </c:pt>
                <c:pt idx="5">
                  <c:v>415</c:v>
                </c:pt>
                <c:pt idx="8">
                  <c:v>435</c:v>
                </c:pt>
                <c:pt idx="11">
                  <c:v>445</c:v>
                </c:pt>
                <c:pt idx="14">
                  <c:v>443</c:v>
                </c:pt>
              </c:numCache>
            </c:numRef>
          </c:val>
          <c:extLst>
            <c:ext xmlns:c16="http://schemas.microsoft.com/office/drawing/2014/chart" uri="{C3380CC4-5D6E-409C-BE32-E72D297353CC}">
              <c16:uniqueId val="{00000000-CCB6-4E2E-A15A-74C03CD8C9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CCB6-4E2E-A15A-74C03CD8C9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B6-4E2E-A15A-74C03CD8C9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15</c:v>
                </c:pt>
                <c:pt idx="6">
                  <c:v>11</c:v>
                </c:pt>
                <c:pt idx="9">
                  <c:v>15</c:v>
                </c:pt>
                <c:pt idx="12">
                  <c:v>15</c:v>
                </c:pt>
              </c:numCache>
            </c:numRef>
          </c:val>
          <c:extLst>
            <c:ext xmlns:c16="http://schemas.microsoft.com/office/drawing/2014/chart" uri="{C3380CC4-5D6E-409C-BE32-E72D297353CC}">
              <c16:uniqueId val="{00000003-CCB6-4E2E-A15A-74C03CD8C9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236</c:v>
                </c:pt>
                <c:pt idx="3">
                  <c:v>237</c:v>
                </c:pt>
                <c:pt idx="6">
                  <c:v>240</c:v>
                </c:pt>
                <c:pt idx="9">
                  <c:v>234</c:v>
                </c:pt>
                <c:pt idx="12">
                  <c:v>232</c:v>
                </c:pt>
              </c:numCache>
            </c:numRef>
          </c:val>
          <c:extLst>
            <c:ext xmlns:c16="http://schemas.microsoft.com/office/drawing/2014/chart" uri="{C3380CC4-5D6E-409C-BE32-E72D297353CC}">
              <c16:uniqueId val="{00000004-CCB6-4E2E-A15A-74C03CD8C9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B6-4E2E-A15A-74C03CD8C9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B6-4E2E-A15A-74C03CD8C9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373</c:v>
                </c:pt>
                <c:pt idx="3">
                  <c:v>397</c:v>
                </c:pt>
                <c:pt idx="6">
                  <c:v>433</c:v>
                </c:pt>
                <c:pt idx="9">
                  <c:v>461</c:v>
                </c:pt>
                <c:pt idx="12">
                  <c:v>464</c:v>
                </c:pt>
              </c:numCache>
            </c:numRef>
          </c:val>
          <c:extLst>
            <c:ext xmlns:c16="http://schemas.microsoft.com/office/drawing/2014/chart" uri="{C3380CC4-5D6E-409C-BE32-E72D297353CC}">
              <c16:uniqueId val="{00000007-CCB6-4E2E-A15A-74C03CD8C9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221</c:v>
                </c:pt>
                <c:pt idx="2">
                  <c:v>#N/A</c:v>
                </c:pt>
                <c:pt idx="3">
                  <c:v>#N/A</c:v>
                </c:pt>
                <c:pt idx="4">
                  <c:v>234</c:v>
                </c:pt>
                <c:pt idx="5">
                  <c:v>#N/A</c:v>
                </c:pt>
                <c:pt idx="6">
                  <c:v>#N/A</c:v>
                </c:pt>
                <c:pt idx="7">
                  <c:v>249</c:v>
                </c:pt>
                <c:pt idx="8">
                  <c:v>#N/A</c:v>
                </c:pt>
                <c:pt idx="9">
                  <c:v>#N/A</c:v>
                </c:pt>
                <c:pt idx="10">
                  <c:v>265</c:v>
                </c:pt>
                <c:pt idx="11">
                  <c:v>#N/A</c:v>
                </c:pt>
                <c:pt idx="12">
                  <c:v>#N/A</c:v>
                </c:pt>
                <c:pt idx="13">
                  <c:v>269</c:v>
                </c:pt>
                <c:pt idx="14">
                  <c:v>#N/A</c:v>
                </c:pt>
              </c:numCache>
            </c:numRef>
          </c:val>
          <c:smooth val="0"/>
          <c:extLst>
            <c:ext xmlns:c16="http://schemas.microsoft.com/office/drawing/2014/chart" uri="{C3380CC4-5D6E-409C-BE32-E72D297353CC}">
              <c16:uniqueId val="{00000008-CCB6-4E2E-A15A-74C03CD8C9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4269</c:v>
                </c:pt>
                <c:pt idx="5">
                  <c:v>4241</c:v>
                </c:pt>
                <c:pt idx="8">
                  <c:v>4074</c:v>
                </c:pt>
                <c:pt idx="11">
                  <c:v>3908</c:v>
                </c:pt>
                <c:pt idx="14">
                  <c:v>3532</c:v>
                </c:pt>
              </c:numCache>
            </c:numRef>
          </c:val>
          <c:extLst>
            <c:ext xmlns:c16="http://schemas.microsoft.com/office/drawing/2014/chart" uri="{C3380CC4-5D6E-409C-BE32-E72D297353CC}">
              <c16:uniqueId val="{00000000-1F4A-4B67-8A77-F0831B2EFA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136</c:v>
                </c:pt>
                <c:pt idx="5">
                  <c:v>108</c:v>
                </c:pt>
                <c:pt idx="8">
                  <c:v>82</c:v>
                </c:pt>
                <c:pt idx="11">
                  <c:v>62</c:v>
                </c:pt>
                <c:pt idx="14">
                  <c:v>51</c:v>
                </c:pt>
              </c:numCache>
            </c:numRef>
          </c:val>
          <c:extLst>
            <c:ext xmlns:c16="http://schemas.microsoft.com/office/drawing/2014/chart" uri="{C3380CC4-5D6E-409C-BE32-E72D297353CC}">
              <c16:uniqueId val="{00000001-1F4A-4B67-8A77-F0831B2EFA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956</c:v>
                </c:pt>
                <c:pt idx="5">
                  <c:v>952</c:v>
                </c:pt>
                <c:pt idx="8">
                  <c:v>1110</c:v>
                </c:pt>
                <c:pt idx="11">
                  <c:v>1240</c:v>
                </c:pt>
                <c:pt idx="14">
                  <c:v>1334</c:v>
                </c:pt>
              </c:numCache>
            </c:numRef>
          </c:val>
          <c:extLst>
            <c:ext xmlns:c16="http://schemas.microsoft.com/office/drawing/2014/chart" uri="{C3380CC4-5D6E-409C-BE32-E72D297353CC}">
              <c16:uniqueId val="{00000002-1F4A-4B67-8A77-F0831B2EFA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4A-4B67-8A77-F0831B2EFA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4A-4B67-8A77-F0831B2EFA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4A-4B67-8A77-F0831B2EFA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343</c:v>
                </c:pt>
                <c:pt idx="3">
                  <c:v>363</c:v>
                </c:pt>
                <c:pt idx="6">
                  <c:v>340</c:v>
                </c:pt>
                <c:pt idx="9">
                  <c:v>320</c:v>
                </c:pt>
                <c:pt idx="12">
                  <c:v>384</c:v>
                </c:pt>
              </c:numCache>
            </c:numRef>
          </c:val>
          <c:extLst>
            <c:ext xmlns:c16="http://schemas.microsoft.com/office/drawing/2014/chart" uri="{C3380CC4-5D6E-409C-BE32-E72D297353CC}">
              <c16:uniqueId val="{00000006-1F4A-4B67-8A77-F0831B2EFA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92</c:v>
                </c:pt>
                <c:pt idx="3">
                  <c:v>85</c:v>
                </c:pt>
                <c:pt idx="6">
                  <c:v>108</c:v>
                </c:pt>
                <c:pt idx="9">
                  <c:v>112</c:v>
                </c:pt>
                <c:pt idx="12">
                  <c:v>111</c:v>
                </c:pt>
              </c:numCache>
            </c:numRef>
          </c:val>
          <c:extLst>
            <c:ext xmlns:c16="http://schemas.microsoft.com/office/drawing/2014/chart" uri="{C3380CC4-5D6E-409C-BE32-E72D297353CC}">
              <c16:uniqueId val="{00000007-1F4A-4B67-8A77-F0831B2EFA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1984</c:v>
                </c:pt>
                <c:pt idx="3">
                  <c:v>1976</c:v>
                </c:pt>
                <c:pt idx="6">
                  <c:v>1906</c:v>
                </c:pt>
                <c:pt idx="9">
                  <c:v>1747</c:v>
                </c:pt>
                <c:pt idx="12">
                  <c:v>1637</c:v>
                </c:pt>
              </c:numCache>
            </c:numRef>
          </c:val>
          <c:extLst>
            <c:ext xmlns:c16="http://schemas.microsoft.com/office/drawing/2014/chart" uri="{C3380CC4-5D6E-409C-BE32-E72D297353CC}">
              <c16:uniqueId val="{00000008-1F4A-4B67-8A77-F0831B2EFA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4A-4B67-8A77-F0831B2EFA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4512</c:v>
                </c:pt>
                <c:pt idx="3">
                  <c:v>4443</c:v>
                </c:pt>
                <c:pt idx="6">
                  <c:v>4266</c:v>
                </c:pt>
                <c:pt idx="9">
                  <c:v>4112</c:v>
                </c:pt>
                <c:pt idx="12">
                  <c:v>3917</c:v>
                </c:pt>
              </c:numCache>
            </c:numRef>
          </c:val>
          <c:extLst>
            <c:ext xmlns:c16="http://schemas.microsoft.com/office/drawing/2014/chart" uri="{C3380CC4-5D6E-409C-BE32-E72D297353CC}">
              <c16:uniqueId val="{0000000A-1F4A-4B67-8A77-F0831B2EFA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1570</c:v>
                </c:pt>
                <c:pt idx="2">
                  <c:v>#N/A</c:v>
                </c:pt>
                <c:pt idx="3">
                  <c:v>#N/A</c:v>
                </c:pt>
                <c:pt idx="4">
                  <c:v>1567</c:v>
                </c:pt>
                <c:pt idx="5">
                  <c:v>#N/A</c:v>
                </c:pt>
                <c:pt idx="6">
                  <c:v>#N/A</c:v>
                </c:pt>
                <c:pt idx="7">
                  <c:v>1355</c:v>
                </c:pt>
                <c:pt idx="8">
                  <c:v>#N/A</c:v>
                </c:pt>
                <c:pt idx="9">
                  <c:v>#N/A</c:v>
                </c:pt>
                <c:pt idx="10">
                  <c:v>1081</c:v>
                </c:pt>
                <c:pt idx="11">
                  <c:v>#N/A</c:v>
                </c:pt>
                <c:pt idx="12">
                  <c:v>#N/A</c:v>
                </c:pt>
                <c:pt idx="13">
                  <c:v>1131</c:v>
                </c:pt>
                <c:pt idx="14">
                  <c:v>#N/A</c:v>
                </c:pt>
              </c:numCache>
            </c:numRef>
          </c:val>
          <c:smooth val="0"/>
          <c:extLst>
            <c:ext xmlns:c16="http://schemas.microsoft.com/office/drawing/2014/chart" uri="{C3380CC4-5D6E-409C-BE32-E72D297353CC}">
              <c16:uniqueId val="{0000000B-1F4A-4B67-8A77-F0831B2EFA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517</c:v>
                </c:pt>
                <c:pt idx="1">
                  <c:v>567</c:v>
                </c:pt>
                <c:pt idx="2">
                  <c:v>567</c:v>
                </c:pt>
              </c:numCache>
            </c:numRef>
          </c:val>
          <c:extLst>
            <c:ext xmlns:c16="http://schemas.microsoft.com/office/drawing/2014/chart" uri="{C3380CC4-5D6E-409C-BE32-E72D297353CC}">
              <c16:uniqueId val="{00000000-660D-4C8E-9CB0-90691AFD4A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83</c:v>
                </c:pt>
                <c:pt idx="1">
                  <c:v>83</c:v>
                </c:pt>
                <c:pt idx="2">
                  <c:v>133</c:v>
                </c:pt>
              </c:numCache>
            </c:numRef>
          </c:val>
          <c:extLst>
            <c:ext xmlns:c16="http://schemas.microsoft.com/office/drawing/2014/chart" uri="{C3380CC4-5D6E-409C-BE32-E72D297353CC}">
              <c16:uniqueId val="{00000001-660D-4C8E-9CB0-90691AFD4A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393</c:v>
                </c:pt>
                <c:pt idx="1">
                  <c:v>453</c:v>
                </c:pt>
                <c:pt idx="2">
                  <c:v>481</c:v>
                </c:pt>
              </c:numCache>
            </c:numRef>
          </c:val>
          <c:extLst>
            <c:ext xmlns:c16="http://schemas.microsoft.com/office/drawing/2014/chart" uri="{C3380CC4-5D6E-409C-BE32-E72D297353CC}">
              <c16:uniqueId val="{00000002-660D-4C8E-9CB0-90691AFD4A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
2,370
234.08
3,618,221
3,495,013
115,553
2,211,892
3,916,802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年度の財政力指数は、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であり、類似団体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基準財政収入額は前年度比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4,861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千円の減となった。大きな要因は、村民税所得割が前年度比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6,057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千円の減、固定資産税が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千円となったことによる。基準財政需要額は前年度比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25,711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人口減少という全国的な構造的問題を踏まえると、税収増につながる要因に乏しい。このため、滞納者に対し滞納処分を徹底させ徴収率を上げることにより、村税収入の確保に努めていく必要がある。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比率を押し上げている大きな要因は、公営企業会計への繰出金のうち、経常経費が約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百万円増えたことにある（Ｈ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～算定方法の見直し）。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引き続き、公債費の低減や、村税・上下水道料金の徴収対策を図るとともに、公営企業会計の法適用に併せた上下水道料金の見直しにより、基準外繰出金の抑制を図る必要がある。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167132</xdr:rowOff>
    </xdr:from>
    <xdr:to>
      <xdr:col>23</xdr:col>
      <xdr:colOff>133350</xdr:colOff>
      <xdr:row>66</xdr:row>
      <xdr:rowOff>2921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1138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53721</xdr:rowOff>
    </xdr:from>
    <xdr:to>
      <xdr:col>19</xdr:col>
      <xdr:colOff>133350</xdr:colOff>
      <xdr:row>66</xdr:row>
      <xdr:rowOff>2921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979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53721</xdr:rowOff>
    </xdr:from>
    <xdr:to>
      <xdr:col>15</xdr:col>
      <xdr:colOff>82550</xdr:colOff>
      <xdr:row>66</xdr:row>
      <xdr:rowOff>39116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97971"/>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39116</xdr:rowOff>
    </xdr:from>
    <xdr:to>
      <xdr:col>11</xdr:col>
      <xdr:colOff>31750</xdr:colOff>
      <xdr:row>66</xdr:row>
      <xdr:rowOff>99441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548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116332</xdr:rowOff>
    </xdr:from>
    <xdr:to>
      <xdr:col>23</xdr:col>
      <xdr:colOff>184150</xdr:colOff>
      <xdr:row>66</xdr:row>
      <xdr:rowOff>46482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88409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3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123571</xdr:rowOff>
    </xdr:from>
    <xdr:to>
      <xdr:col>19</xdr:col>
      <xdr:colOff>184150</xdr:colOff>
      <xdr:row>66</xdr:row>
      <xdr:rowOff>53721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38498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5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2921</xdr:rowOff>
    </xdr:from>
    <xdr:to>
      <xdr:col>15</xdr:col>
      <xdr:colOff>133350</xdr:colOff>
      <xdr:row>65</xdr:row>
      <xdr:rowOff>104521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89298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48641</xdr:rowOff>
    </xdr:from>
    <xdr:to>
      <xdr:col>7</xdr:col>
      <xdr:colOff>31750</xdr:colOff>
      <xdr:row>66</xdr:row>
      <xdr:rowOff>150241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135018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5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年度から取組んだ行財政改革（職員の減など）により、類似団体と比較し、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％程度の決算額となっている。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会計年度任用職員制度が開始されたことにより、人件費の増は免れない。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物件費については、震災以降、各種復興事業を積極的に実施してきたことから、近年は高い水準で推移している。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経常収支比率の改善を図るうえでも、経常経費等の削減を一層推し進め、緊縮財政に努める。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88998</xdr:rowOff>
    </xdr:from>
    <xdr:to>
      <xdr:col>23</xdr:col>
      <xdr:colOff>133350</xdr:colOff>
      <xdr:row>81</xdr:row>
      <xdr:rowOff>101864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6448"/>
          <a:ext cx="8382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86641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4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80194</xdr:rowOff>
    </xdr:from>
    <xdr:to>
      <xdr:col>19</xdr:col>
      <xdr:colOff>133350</xdr:colOff>
      <xdr:row>81</xdr:row>
      <xdr:rowOff>88998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67644"/>
          <a:ext cx="8890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67841</xdr:rowOff>
    </xdr:from>
    <xdr:to>
      <xdr:col>15</xdr:col>
      <xdr:colOff>82550</xdr:colOff>
      <xdr:row>81</xdr:row>
      <xdr:rowOff>80194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55291"/>
          <a:ext cx="889000" cy="1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67182</xdr:rowOff>
    </xdr:from>
    <xdr:to>
      <xdr:col>11</xdr:col>
      <xdr:colOff>31750</xdr:colOff>
      <xdr:row>81</xdr:row>
      <xdr:rowOff>67841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4632"/>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51064</xdr:rowOff>
    </xdr:from>
    <xdr:to>
      <xdr:col>23</xdr:col>
      <xdr:colOff>184150</xdr:colOff>
      <xdr:row>81</xdr:row>
      <xdr:rowOff>152664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143791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5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38198</xdr:rowOff>
    </xdr:from>
    <xdr:to>
      <xdr:col>19</xdr:col>
      <xdr:colOff>184150</xdr:colOff>
      <xdr:row>81</xdr:row>
      <xdr:rowOff>139798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149975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29394</xdr:rowOff>
    </xdr:from>
    <xdr:to>
      <xdr:col>15</xdr:col>
      <xdr:colOff>133350</xdr:colOff>
      <xdr:row>81</xdr:row>
      <xdr:rowOff>130994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141171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8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17041</xdr:rowOff>
    </xdr:from>
    <xdr:to>
      <xdr:col>11</xdr:col>
      <xdr:colOff>82550</xdr:colOff>
      <xdr:row>81</xdr:row>
      <xdr:rowOff>118641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128818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16382</xdr:rowOff>
    </xdr:from>
    <xdr:to>
      <xdr:col>7</xdr:col>
      <xdr:colOff>31750</xdr:colOff>
      <xdr:row>81</xdr:row>
      <xdr:rowOff>117982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128159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年度のラスパイレス指数は、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）であり類似団体平均より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全国市・町村平均を上回ってはいないが、より一層の給与の適正化に努める必要がある。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156972</xdr:rowOff>
    </xdr:from>
    <xdr:to>
      <xdr:col>81</xdr:col>
      <xdr:colOff>44450</xdr:colOff>
      <xdr:row>88</xdr:row>
      <xdr:rowOff>9652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7312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xdr:rowOff>
    </xdr:from>
    <xdr:to>
      <xdr:col>77</xdr:col>
      <xdr:colOff>44450</xdr:colOff>
      <xdr:row>88</xdr:row>
      <xdr:rowOff>57913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9725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57913</xdr:rowOff>
    </xdr:from>
    <xdr:to>
      <xdr:col>72</xdr:col>
      <xdr:colOff>203200</xdr:colOff>
      <xdr:row>88</xdr:row>
      <xdr:rowOff>110998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45513"/>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62737</xdr:rowOff>
    </xdr:from>
    <xdr:to>
      <xdr:col>68</xdr:col>
      <xdr:colOff>152400</xdr:colOff>
      <xdr:row>88</xdr:row>
      <xdr:rowOff>110998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5033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106172</xdr:rowOff>
    </xdr:from>
    <xdr:to>
      <xdr:col>81</xdr:col>
      <xdr:colOff>95250</xdr:colOff>
      <xdr:row>88</xdr:row>
      <xdr:rowOff>36322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78249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9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130302</xdr:rowOff>
    </xdr:from>
    <xdr:to>
      <xdr:col>77</xdr:col>
      <xdr:colOff>95250</xdr:colOff>
      <xdr:row>88</xdr:row>
      <xdr:rowOff>60452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45229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7113</xdr:rowOff>
    </xdr:from>
    <xdr:to>
      <xdr:col>73</xdr:col>
      <xdr:colOff>44450</xdr:colOff>
      <xdr:row>88</xdr:row>
      <xdr:rowOff>108713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93490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60198</xdr:rowOff>
    </xdr:from>
    <xdr:to>
      <xdr:col>68</xdr:col>
      <xdr:colOff>203200</xdr:colOff>
      <xdr:row>88</xdr:row>
      <xdr:rowOff>161798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146575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11937</xdr:rowOff>
    </xdr:from>
    <xdr:to>
      <xdr:col>64</xdr:col>
      <xdr:colOff>152400</xdr:colOff>
      <xdr:row>88</xdr:row>
      <xdr:rowOff>113537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98314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村の面積は広大で地区が点在している。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このため、出張所や学校等の教育施設を各地に配置していたが、平成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年度以降の機構改革による課の統合、支所の廃止、幼稚園・小学校の統廃合、職員定数の削減に取組んできた。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今後も行政課題に的確に対応できる組織力の強化、職員の能力向上を図り、職員定数の適正化を推進する。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95848</xdr:rowOff>
    </xdr:from>
    <xdr:to>
      <xdr:col>81</xdr:col>
      <xdr:colOff>44450</xdr:colOff>
      <xdr:row>59</xdr:row>
      <xdr:rowOff>101709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11398"/>
          <a:ext cx="8382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83784</xdr:rowOff>
    </xdr:from>
    <xdr:to>
      <xdr:col>77</xdr:col>
      <xdr:colOff>44450</xdr:colOff>
      <xdr:row>59</xdr:row>
      <xdr:rowOff>95848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9933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76315</xdr:rowOff>
    </xdr:from>
    <xdr:to>
      <xdr:col>72</xdr:col>
      <xdr:colOff>203200</xdr:colOff>
      <xdr:row>59</xdr:row>
      <xdr:rowOff>83784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91865"/>
          <a:ext cx="8890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70914</xdr:rowOff>
    </xdr:from>
    <xdr:to>
      <xdr:col>68</xdr:col>
      <xdr:colOff>152400</xdr:colOff>
      <xdr:row>59</xdr:row>
      <xdr:rowOff>76315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86464"/>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50909</xdr:rowOff>
    </xdr:from>
    <xdr:to>
      <xdr:col>81</xdr:col>
      <xdr:colOff>95250</xdr:colOff>
      <xdr:row>59</xdr:row>
      <xdr:rowOff>152509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67436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1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45048</xdr:rowOff>
    </xdr:from>
    <xdr:to>
      <xdr:col>77</xdr:col>
      <xdr:colOff>95250</xdr:colOff>
      <xdr:row>59</xdr:row>
      <xdr:rowOff>146648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156825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29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32984</xdr:rowOff>
    </xdr:from>
    <xdr:to>
      <xdr:col>73</xdr:col>
      <xdr:colOff>44450</xdr:colOff>
      <xdr:row>59</xdr:row>
      <xdr:rowOff>134584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144761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1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25515</xdr:rowOff>
    </xdr:from>
    <xdr:to>
      <xdr:col>68</xdr:col>
      <xdr:colOff>203200</xdr:colOff>
      <xdr:row>59</xdr:row>
      <xdr:rowOff>127115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137292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0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20114</xdr:rowOff>
    </xdr:from>
    <xdr:to>
      <xdr:col>64</xdr:col>
      <xdr:colOff>152400</xdr:colOff>
      <xdr:row>59</xdr:row>
      <xdr:rowOff>121714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131891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0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実質公債費率</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単年度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実質公債費率</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ヵ年平均</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実質公債費比率（単年度）の減少要因は、「普通交付税額」が増加（前年度比＋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30,572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ヵ年平均）は、令和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年度と元利償還金が増加したことにより、実質公債費率（単年度）が上がったため、</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ヵ年平均が増加したもの。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中期財政計画に基づく、地方債の発行抑制や計画的な償還に努める必要がある。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33867</xdr:rowOff>
    </xdr:from>
    <xdr:to>
      <xdr:col>81</xdr:col>
      <xdr:colOff>44450</xdr:colOff>
      <xdr:row>45</xdr:row>
      <xdr:rowOff>41910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7491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17780</xdr:rowOff>
    </xdr:from>
    <xdr:to>
      <xdr:col>77</xdr:col>
      <xdr:colOff>44450</xdr:colOff>
      <xdr:row>45</xdr:row>
      <xdr:rowOff>33867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7330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17780</xdr:rowOff>
    </xdr:from>
    <xdr:to>
      <xdr:col>72</xdr:col>
      <xdr:colOff>203200</xdr:colOff>
      <xdr:row>45</xdr:row>
      <xdr:rowOff>25823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7330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9737</xdr:rowOff>
    </xdr:from>
    <xdr:to>
      <xdr:col>68</xdr:col>
      <xdr:colOff>152400</xdr:colOff>
      <xdr:row>45</xdr:row>
      <xdr:rowOff>25823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7249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162560</xdr:rowOff>
    </xdr:from>
    <xdr:to>
      <xdr:col>81</xdr:col>
      <xdr:colOff>95250</xdr:colOff>
      <xdr:row>45</xdr:row>
      <xdr:rowOff>92710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58437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60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154517</xdr:rowOff>
    </xdr:from>
    <xdr:to>
      <xdr:col>77</xdr:col>
      <xdr:colOff>95250</xdr:colOff>
      <xdr:row>45</xdr:row>
      <xdr:rowOff>84667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69444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138430</xdr:rowOff>
    </xdr:from>
    <xdr:to>
      <xdr:col>73</xdr:col>
      <xdr:colOff>44450</xdr:colOff>
      <xdr:row>45</xdr:row>
      <xdr:rowOff>68580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53357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146473</xdr:rowOff>
    </xdr:from>
    <xdr:to>
      <xdr:col>68</xdr:col>
      <xdr:colOff>203200</xdr:colOff>
      <xdr:row>45</xdr:row>
      <xdr:rowOff>76623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61400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130387</xdr:rowOff>
    </xdr:from>
    <xdr:to>
      <xdr:col>64</xdr:col>
      <xdr:colOff>152400</xdr:colOff>
      <xdr:row>45</xdr:row>
      <xdr:rowOff>60537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45314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基準財政需要額算入見込額の減（前年度比▲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375,850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千円）、退職手当負担見込額の増（前年度比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+63,687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千円）によるもの。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同比率は県内でも高い水準にある。中期財政計画に基づく、地方債の発行抑制や計画的な償還のほか、公営企業債等の繰入見込額の抑制を図るとともに、特定財源の確保、地方交付税措置率の高い地方債の活用など、効果的な運用を図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101781</xdr:rowOff>
    </xdr:from>
    <xdr:to>
      <xdr:col>81</xdr:col>
      <xdr:colOff>44450</xdr:colOff>
      <xdr:row>17</xdr:row>
      <xdr:rowOff>129359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01643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101781</xdr:rowOff>
    </xdr:from>
    <xdr:to>
      <xdr:col>77</xdr:col>
      <xdr:colOff>44450</xdr:colOff>
      <xdr:row>18</xdr:row>
      <xdr:rowOff>100390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016431"/>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100390</xdr:rowOff>
    </xdr:from>
    <xdr:to>
      <xdr:col>72</xdr:col>
      <xdr:colOff>203200</xdr:colOff>
      <xdr:row>20</xdr:row>
      <xdr:rowOff>6834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8649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6834</xdr:rowOff>
    </xdr:from>
    <xdr:to>
      <xdr:col>68</xdr:col>
      <xdr:colOff>152400</xdr:colOff>
      <xdr:row>20</xdr:row>
      <xdr:rowOff>68882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43583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78559</xdr:rowOff>
    </xdr:from>
    <xdr:to>
      <xdr:col>81</xdr:col>
      <xdr:colOff>95250</xdr:colOff>
      <xdr:row>18</xdr:row>
      <xdr:rowOff>8709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50636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6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50981</xdr:rowOff>
    </xdr:from>
    <xdr:to>
      <xdr:col>77</xdr:col>
      <xdr:colOff>95250</xdr:colOff>
      <xdr:row>17</xdr:row>
      <xdr:rowOff>152581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137358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5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49590</xdr:rowOff>
    </xdr:from>
    <xdr:to>
      <xdr:col>73</xdr:col>
      <xdr:colOff>44450</xdr:colOff>
      <xdr:row>18</xdr:row>
      <xdr:rowOff>151190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135967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127484</xdr:rowOff>
    </xdr:from>
    <xdr:to>
      <xdr:col>68</xdr:col>
      <xdr:colOff>203200</xdr:colOff>
      <xdr:row>20</xdr:row>
      <xdr:rowOff>57634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3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42411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47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18082</xdr:rowOff>
    </xdr:from>
    <xdr:to>
      <xdr:col>64</xdr:col>
      <xdr:colOff>152400</xdr:colOff>
      <xdr:row>20</xdr:row>
      <xdr:rowOff>119682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4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104459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53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
2,370
234.08
3,618,221
3,495,013
115,553
2,211,892
3,916,802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年度からの行財政改革に取組み、機構改革による課の統合、支所廃止、幼稚園・小学校の統廃合、職員定数の見直しを行った。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引き続き、人件費支出の適正化を図る。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46990</xdr:rowOff>
    </xdr:from>
    <xdr:to>
      <xdr:col>24</xdr:col>
      <xdr:colOff>25400</xdr:colOff>
      <xdr:row>36</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191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39370</xdr:rowOff>
    </xdr:from>
    <xdr:to>
      <xdr:col>19</xdr:col>
      <xdr:colOff>187325</xdr:colOff>
      <xdr:row>36</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1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39370</xdr:rowOff>
    </xdr:from>
    <xdr:to>
      <xdr:col>15</xdr:col>
      <xdr:colOff>98425</xdr:colOff>
      <xdr:row>36</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15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54610</xdr:rowOff>
    </xdr:from>
    <xdr:to>
      <xdr:col>11</xdr:col>
      <xdr:colOff>9525</xdr:colOff>
      <xdr:row>36</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68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167640</xdr:rowOff>
    </xdr:from>
    <xdr:to>
      <xdr:col>20</xdr:col>
      <xdr:colOff>38100</xdr:colOff>
      <xdr:row>36</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160020</xdr:rowOff>
    </xdr:from>
    <xdr:to>
      <xdr:col>15</xdr:col>
      <xdr:colOff>149225</xdr:colOff>
      <xdr:row>36</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87630</xdr:rowOff>
    </xdr:from>
    <xdr:to>
      <xdr:col>11</xdr:col>
      <xdr:colOff>60325</xdr:colOff>
      <xdr:row>37</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xdr:rowOff>
    </xdr:from>
    <xdr:to>
      <xdr:col>6</xdr:col>
      <xdr:colOff>171450</xdr:colOff>
      <xdr:row>36</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ポイント減少した。類似団体平均も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職員旅費の県内日当廃止、</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機器等の長期契約締結、施設の光熱水費、燃料費等の削減を徹底したほか、機構改革、幼稚園及び小学校の統廃合等に取組んだ結果である。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年度から当初予算編成方針における経常経費の削減（枠配分方式）を採用した。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震災以降、増加傾向にあるが、引き続き、物件費支出の削減を図る。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110998</xdr:rowOff>
    </xdr:from>
    <xdr:to>
      <xdr:col>82</xdr:col>
      <xdr:colOff>107950</xdr:colOff>
      <xdr:row>15</xdr:row>
      <xdr:rowOff>124714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827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124714</xdr:rowOff>
    </xdr:from>
    <xdr:to>
      <xdr:col>78</xdr:col>
      <xdr:colOff>69850</xdr:colOff>
      <xdr:row>15</xdr:row>
      <xdr:rowOff>129286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96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165862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01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136144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3761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73914</xdr:rowOff>
    </xdr:from>
    <xdr:to>
      <xdr:col>78</xdr:col>
      <xdr:colOff>120650</xdr:colOff>
      <xdr:row>16</xdr:row>
      <xdr:rowOff>4064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14241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1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ポイント下回っているものの、年々増加傾向のある障害福祉費の的確な予算執行に努める。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今後も、保健・医療・福祉の連携により扶助費支出の適正化を図る。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維持補修費と繰出金の合計である。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特別会計（公営企業会計）に対する繰出金の影響が大きい。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公営企業会計の法適用にむけ、基準外繰出金の是正を早期に図るとともに、今後も継続的に徴収率の向上を進めるとともに料金改定を進め、普通会計の負担削減を図る。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52705</xdr:rowOff>
    </xdr:from>
    <xdr:to>
      <xdr:col>82</xdr:col>
      <xdr:colOff>107950</xdr:colOff>
      <xdr:row>60</xdr:row>
      <xdr:rowOff>58420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3397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52705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2768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161290</xdr:rowOff>
    </xdr:from>
    <xdr:to>
      <xdr:col>73</xdr:col>
      <xdr:colOff>180975</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27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81280</xdr:rowOff>
    </xdr:from>
    <xdr:to>
      <xdr:col>69</xdr:col>
      <xdr:colOff>92075</xdr:colOff>
      <xdr:row>60</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36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24765</xdr:rowOff>
    </xdr:from>
    <xdr:to>
      <xdr:col>69</xdr:col>
      <xdr:colOff>142875</xdr:colOff>
      <xdr:row>57</xdr:row>
      <xdr:rowOff>126365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136542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30480</xdr:rowOff>
    </xdr:from>
    <xdr:to>
      <xdr:col>65</xdr:col>
      <xdr:colOff>53975</xdr:colOff>
      <xdr:row>57</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142257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87647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1905</xdr:rowOff>
    </xdr:from>
    <xdr:to>
      <xdr:col>78</xdr:col>
      <xdr:colOff>120650</xdr:colOff>
      <xdr:row>60</xdr:row>
      <xdr:rowOff>103505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88282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30480</xdr:rowOff>
    </xdr:from>
    <xdr:to>
      <xdr:col>69</xdr:col>
      <xdr:colOff>142875</xdr:colOff>
      <xdr:row>60</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116857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各種団体等への補助金について、行政関与の必要性、負担補助の妥協性について再点検し、補助費等の縮減に努める。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新規に交付する補助金にあっては、固定的・経常的なものとならないよう、長期的な視点を持って判断することとし、引き続き、補助等の支出の縮減、適正化を図る。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3556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4957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38</xdr:row>
      <xdr:rowOff>3556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043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404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463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ポイント上回った。令和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年度以降、公債費は減少傾向となるが、今後も地方債発行額の抑制に努め、地方債残高の減少を図るとともに、発行時には地方交付税措置の高い地方債を有効に活用していく。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77470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7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77470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2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0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行政需要に対する財源を確保するため、計画的な事業執行に取組み、経常経費の削減を目指す。</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107406</xdr:rowOff>
    </xdr:from>
    <xdr:to>
      <xdr:col>82</xdr:col>
      <xdr:colOff>107950</xdr:colOff>
      <xdr:row>78</xdr:row>
      <xdr:rowOff>110671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805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164556</xdr:rowOff>
    </xdr:from>
    <xdr:to>
      <xdr:col>78</xdr:col>
      <xdr:colOff>69850</xdr:colOff>
      <xdr:row>78</xdr:row>
      <xdr:rowOff>110671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36620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164556</xdr:rowOff>
    </xdr:from>
    <xdr:to>
      <xdr:col>73</xdr:col>
      <xdr:colOff>180975</xdr:colOff>
      <xdr:row>79</xdr:row>
      <xdr:rowOff>27395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366206"/>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27395</xdr:rowOff>
    </xdr:from>
    <xdr:to>
      <xdr:col>69</xdr:col>
      <xdr:colOff>92075</xdr:colOff>
      <xdr:row>79</xdr:row>
      <xdr:rowOff>135164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571945"/>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56606</xdr:rowOff>
    </xdr:from>
    <xdr:to>
      <xdr:col>82</xdr:col>
      <xdr:colOff>158750</xdr:colOff>
      <xdr:row>78</xdr:row>
      <xdr:rowOff>158206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28683</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59871</xdr:rowOff>
    </xdr:from>
    <xdr:to>
      <xdr:col>78</xdr:col>
      <xdr:colOff>120650</xdr:colOff>
      <xdr:row>78</xdr:row>
      <xdr:rowOff>161471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146248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1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113756</xdr:rowOff>
    </xdr:from>
    <xdr:to>
      <xdr:col>74</xdr:col>
      <xdr:colOff>31750</xdr:colOff>
      <xdr:row>78</xdr:row>
      <xdr:rowOff>43906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28683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148045</xdr:rowOff>
    </xdr:from>
    <xdr:to>
      <xdr:col>69</xdr:col>
      <xdr:colOff>142875</xdr:colOff>
      <xdr:row>79</xdr:row>
      <xdr:rowOff>78195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62972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84364</xdr:rowOff>
    </xdr:from>
    <xdr:to>
      <xdr:col>65</xdr:col>
      <xdr:colOff>53975</xdr:colOff>
      <xdr:row>80</xdr:row>
      <xdr:rowOff>14514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170741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84847</xdr:rowOff>
    </xdr:from>
    <xdr:to>
      <xdr:col>29</xdr:col>
      <xdr:colOff>127000</xdr:colOff>
      <xdr:row>18</xdr:row>
      <xdr:rowOff>101033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18572"/>
          <a:ext cx="647700" cy="16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101033</xdr:rowOff>
    </xdr:from>
    <xdr:to>
      <xdr:col>26</xdr:col>
      <xdr:colOff>50800</xdr:colOff>
      <xdr:row>18</xdr:row>
      <xdr:rowOff>129638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34758"/>
          <a:ext cx="698500" cy="28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129638</xdr:rowOff>
    </xdr:from>
    <xdr:to>
      <xdr:col>22</xdr:col>
      <xdr:colOff>114300</xdr:colOff>
      <xdr:row>18</xdr:row>
      <xdr:rowOff>154832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63363"/>
          <a:ext cx="698500" cy="2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154832</xdr:rowOff>
    </xdr:from>
    <xdr:to>
      <xdr:col>18</xdr:col>
      <xdr:colOff>177800</xdr:colOff>
      <xdr:row>19</xdr:row>
      <xdr:rowOff>2508</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288557"/>
          <a:ext cx="698500" cy="1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34047</xdr:rowOff>
    </xdr:from>
    <xdr:to>
      <xdr:col>29</xdr:col>
      <xdr:colOff>177800</xdr:colOff>
      <xdr:row>18</xdr:row>
      <xdr:rowOff>135647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6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6124</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13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50233</xdr:rowOff>
    </xdr:from>
    <xdr:to>
      <xdr:col>26</xdr:col>
      <xdr:colOff>101600</xdr:colOff>
      <xdr:row>18</xdr:row>
      <xdr:rowOff>151833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83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162010</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952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78838</xdr:rowOff>
    </xdr:from>
    <xdr:to>
      <xdr:col>22</xdr:col>
      <xdr:colOff>165100</xdr:colOff>
      <xdr:row>19</xdr:row>
      <xdr:rowOff>8988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1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19165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98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104033</xdr:rowOff>
    </xdr:from>
    <xdr:to>
      <xdr:col>19</xdr:col>
      <xdr:colOff>38100</xdr:colOff>
      <xdr:row>19</xdr:row>
      <xdr:rowOff>34182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3775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18959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123158</xdr:rowOff>
    </xdr:from>
    <xdr:to>
      <xdr:col>15</xdr:col>
      <xdr:colOff>101600</xdr:colOff>
      <xdr:row>19</xdr:row>
      <xdr:rowOff>53308</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5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38085</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4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146617</xdr:rowOff>
    </xdr:from>
    <xdr:to>
      <xdr:col>29</xdr:col>
      <xdr:colOff>127000</xdr:colOff>
      <xdr:row>35</xdr:row>
      <xdr:rowOff>156398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56967"/>
          <a:ext cx="647700" cy="9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156398</xdr:rowOff>
    </xdr:from>
    <xdr:to>
      <xdr:col>26</xdr:col>
      <xdr:colOff>50800</xdr:colOff>
      <xdr:row>35</xdr:row>
      <xdr:rowOff>198746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66748"/>
          <a:ext cx="698500" cy="42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198746</xdr:rowOff>
    </xdr:from>
    <xdr:to>
      <xdr:col>22</xdr:col>
      <xdr:colOff>114300</xdr:colOff>
      <xdr:row>35</xdr:row>
      <xdr:rowOff>230846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09096"/>
          <a:ext cx="698500" cy="3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230846</xdr:rowOff>
    </xdr:from>
    <xdr:to>
      <xdr:col>18</xdr:col>
      <xdr:colOff>177800</xdr:colOff>
      <xdr:row>35</xdr:row>
      <xdr:rowOff>256113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41196"/>
          <a:ext cx="698500" cy="2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95817</xdr:rowOff>
    </xdr:from>
    <xdr:to>
      <xdr:col>29</xdr:col>
      <xdr:colOff>177800</xdr:colOff>
      <xdr:row>35</xdr:row>
      <xdr:rowOff>197417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0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283794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5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105598</xdr:rowOff>
    </xdr:from>
    <xdr:to>
      <xdr:col>26</xdr:col>
      <xdr:colOff>101600</xdr:colOff>
      <xdr:row>35</xdr:row>
      <xdr:rowOff>207198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15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217375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8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147946</xdr:rowOff>
    </xdr:from>
    <xdr:to>
      <xdr:col>22</xdr:col>
      <xdr:colOff>165100</xdr:colOff>
      <xdr:row>35</xdr:row>
      <xdr:rowOff>249546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58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259723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2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180046</xdr:rowOff>
    </xdr:from>
    <xdr:to>
      <xdr:col>19</xdr:col>
      <xdr:colOff>38100</xdr:colOff>
      <xdr:row>35</xdr:row>
      <xdr:rowOff>281646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9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291823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5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205313</xdr:rowOff>
    </xdr:from>
    <xdr:to>
      <xdr:col>15</xdr:col>
      <xdr:colOff>101600</xdr:colOff>
      <xdr:row>35</xdr:row>
      <xdr:rowOff>306913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15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317090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8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
2,370
234.08
3,618,221
3,495,013
115,553
2,211,892
3,916,802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164747</xdr:rowOff>
    </xdr:from>
    <xdr:to>
      <xdr:col>24</xdr:col>
      <xdr:colOff>63500</xdr:colOff>
      <xdr:row>37</xdr:row>
      <xdr:rowOff>7403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36947"/>
          <a:ext cx="838200" cy="1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7403</xdr:rowOff>
    </xdr:from>
    <xdr:to>
      <xdr:col>19</xdr:col>
      <xdr:colOff>177800</xdr:colOff>
      <xdr:row>37</xdr:row>
      <xdr:rowOff>24590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51053"/>
          <a:ext cx="8890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24590</xdr:rowOff>
    </xdr:from>
    <xdr:to>
      <xdr:col>15</xdr:col>
      <xdr:colOff>50800</xdr:colOff>
      <xdr:row>37</xdr:row>
      <xdr:rowOff>57902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68240"/>
          <a:ext cx="889000" cy="3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57902</xdr:rowOff>
    </xdr:from>
    <xdr:to>
      <xdr:col>10</xdr:col>
      <xdr:colOff>114300</xdr:colOff>
      <xdr:row>37</xdr:row>
      <xdr:rowOff>125747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01552"/>
          <a:ext cx="889000" cy="6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113947</xdr:rowOff>
    </xdr:from>
    <xdr:to>
      <xdr:col>24</xdr:col>
      <xdr:colOff>114300</xdr:colOff>
      <xdr:row>37</xdr:row>
      <xdr:rowOff>44097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8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136824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3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128053</xdr:rowOff>
    </xdr:from>
    <xdr:to>
      <xdr:col>20</xdr:col>
      <xdr:colOff>38100</xdr:colOff>
      <xdr:row>37</xdr:row>
      <xdr:rowOff>58203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74730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7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145240</xdr:rowOff>
    </xdr:from>
    <xdr:to>
      <xdr:col>15</xdr:col>
      <xdr:colOff>101600</xdr:colOff>
      <xdr:row>37</xdr:row>
      <xdr:rowOff>75390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91917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9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7102</xdr:rowOff>
    </xdr:from>
    <xdr:to>
      <xdr:col>10</xdr:col>
      <xdr:colOff>165100</xdr:colOff>
      <xdr:row>37</xdr:row>
      <xdr:rowOff>108702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99829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44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74947</xdr:rowOff>
    </xdr:from>
    <xdr:to>
      <xdr:col>6</xdr:col>
      <xdr:colOff>38100</xdr:colOff>
      <xdr:row>38</xdr:row>
      <xdr:rowOff>5097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1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167674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1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101915</xdr:rowOff>
    </xdr:from>
    <xdr:to>
      <xdr:col>24</xdr:col>
      <xdr:colOff>63500</xdr:colOff>
      <xdr:row>57</xdr:row>
      <xdr:rowOff>110491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74565"/>
          <a:ext cx="838200" cy="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110491</xdr:rowOff>
    </xdr:from>
    <xdr:to>
      <xdr:col>19</xdr:col>
      <xdr:colOff>177800</xdr:colOff>
      <xdr:row>57</xdr:row>
      <xdr:rowOff>114855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83141"/>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114855</xdr:rowOff>
    </xdr:from>
    <xdr:to>
      <xdr:col>15</xdr:col>
      <xdr:colOff>50800</xdr:colOff>
      <xdr:row>57</xdr:row>
      <xdr:rowOff>119106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87505"/>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105629</xdr:rowOff>
    </xdr:from>
    <xdr:to>
      <xdr:col>10</xdr:col>
      <xdr:colOff>114300</xdr:colOff>
      <xdr:row>57</xdr:row>
      <xdr:rowOff>119106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78279"/>
          <a:ext cx="889000" cy="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51115</xdr:rowOff>
    </xdr:from>
    <xdr:to>
      <xdr:col>24</xdr:col>
      <xdr:colOff>114300</xdr:colOff>
      <xdr:row>57</xdr:row>
      <xdr:rowOff>152715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137492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3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59691</xdr:rowOff>
    </xdr:from>
    <xdr:to>
      <xdr:col>20</xdr:col>
      <xdr:colOff>38100</xdr:colOff>
      <xdr:row>57</xdr:row>
      <xdr:rowOff>161291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152418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2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64055</xdr:rowOff>
    </xdr:from>
    <xdr:to>
      <xdr:col>15</xdr:col>
      <xdr:colOff>101600</xdr:colOff>
      <xdr:row>57</xdr:row>
      <xdr:rowOff>165655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3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156782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2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68306</xdr:rowOff>
    </xdr:from>
    <xdr:to>
      <xdr:col>10</xdr:col>
      <xdr:colOff>165100</xdr:colOff>
      <xdr:row>57</xdr:row>
      <xdr:rowOff>169906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161033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3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54829</xdr:rowOff>
    </xdr:from>
    <xdr:to>
      <xdr:col>6</xdr:col>
      <xdr:colOff>38100</xdr:colOff>
      <xdr:row>57</xdr:row>
      <xdr:rowOff>156429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147556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106511</xdr:rowOff>
    </xdr:from>
    <xdr:to>
      <xdr:col>24</xdr:col>
      <xdr:colOff>63500</xdr:colOff>
      <xdr:row>77</xdr:row>
      <xdr:rowOff>147619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08161"/>
          <a:ext cx="838200" cy="4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143463</xdr:rowOff>
    </xdr:from>
    <xdr:to>
      <xdr:col>19</xdr:col>
      <xdr:colOff>177800</xdr:colOff>
      <xdr:row>77</xdr:row>
      <xdr:rowOff>147619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45113"/>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143463</xdr:rowOff>
    </xdr:from>
    <xdr:to>
      <xdr:col>15</xdr:col>
      <xdr:colOff>50800</xdr:colOff>
      <xdr:row>77</xdr:row>
      <xdr:rowOff>171297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45113"/>
          <a:ext cx="889000" cy="2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113543</xdr:rowOff>
    </xdr:from>
    <xdr:to>
      <xdr:col>10</xdr:col>
      <xdr:colOff>114300</xdr:colOff>
      <xdr:row>77</xdr:row>
      <xdr:rowOff>171297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15193"/>
          <a:ext cx="889000" cy="5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55711</xdr:rowOff>
    </xdr:from>
    <xdr:to>
      <xdr:col>24</xdr:col>
      <xdr:colOff>114300</xdr:colOff>
      <xdr:row>77</xdr:row>
      <xdr:rowOff>157311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78588</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96819</xdr:rowOff>
    </xdr:from>
    <xdr:to>
      <xdr:col>20</xdr:col>
      <xdr:colOff>38100</xdr:colOff>
      <xdr:row>78</xdr:row>
      <xdr:rowOff>26969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43496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92663</xdr:rowOff>
    </xdr:from>
    <xdr:to>
      <xdr:col>15</xdr:col>
      <xdr:colOff>101600</xdr:colOff>
      <xdr:row>78</xdr:row>
      <xdr:rowOff>22813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9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39340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6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120497</xdr:rowOff>
    </xdr:from>
    <xdr:to>
      <xdr:col>10</xdr:col>
      <xdr:colOff>165100</xdr:colOff>
      <xdr:row>78</xdr:row>
      <xdr:rowOff>50647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67174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9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62743</xdr:rowOff>
    </xdr:from>
    <xdr:to>
      <xdr:col>6</xdr:col>
      <xdr:colOff>38100</xdr:colOff>
      <xdr:row>77</xdr:row>
      <xdr:rowOff>164343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9420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3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170371</xdr:rowOff>
    </xdr:from>
    <xdr:to>
      <xdr:col>24</xdr:col>
      <xdr:colOff>63500</xdr:colOff>
      <xdr:row>96</xdr:row>
      <xdr:rowOff>42035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458121"/>
          <a:ext cx="8382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77155</xdr:rowOff>
    </xdr:from>
    <xdr:to>
      <xdr:col>19</xdr:col>
      <xdr:colOff>177800</xdr:colOff>
      <xdr:row>95</xdr:row>
      <xdr:rowOff>170371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64905"/>
          <a:ext cx="889000" cy="9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77155</xdr:rowOff>
    </xdr:from>
    <xdr:to>
      <xdr:col>15</xdr:col>
      <xdr:colOff>50800</xdr:colOff>
      <xdr:row>96</xdr:row>
      <xdr:rowOff>79304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64905"/>
          <a:ext cx="889000" cy="17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79304</xdr:rowOff>
    </xdr:from>
    <xdr:to>
      <xdr:col>10</xdr:col>
      <xdr:colOff>114300</xdr:colOff>
      <xdr:row>96</xdr:row>
      <xdr:rowOff>110599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38504"/>
          <a:ext cx="889000" cy="3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162685</xdr:rowOff>
    </xdr:from>
    <xdr:to>
      <xdr:col>24</xdr:col>
      <xdr:colOff>114300</xdr:colOff>
      <xdr:row>96</xdr:row>
      <xdr:rowOff>92835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141112</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2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119571</xdr:rowOff>
    </xdr:from>
    <xdr:to>
      <xdr:col>20</xdr:col>
      <xdr:colOff>38100</xdr:colOff>
      <xdr:row>96</xdr:row>
      <xdr:rowOff>49721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40848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26355</xdr:rowOff>
    </xdr:from>
    <xdr:to>
      <xdr:col>15</xdr:col>
      <xdr:colOff>101600</xdr:colOff>
      <xdr:row>95</xdr:row>
      <xdr:rowOff>127955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1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119082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0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28504</xdr:rowOff>
    </xdr:from>
    <xdr:to>
      <xdr:col>10</xdr:col>
      <xdr:colOff>165100</xdr:colOff>
      <xdr:row>96</xdr:row>
      <xdr:rowOff>130104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8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59799</xdr:rowOff>
    </xdr:from>
    <xdr:to>
      <xdr:col>6</xdr:col>
      <xdr:colOff>38100</xdr:colOff>
      <xdr:row>96</xdr:row>
      <xdr:rowOff>161399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152526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59809</xdr:rowOff>
    </xdr:from>
    <xdr:to>
      <xdr:col>55</xdr:col>
      <xdr:colOff>0</xdr:colOff>
      <xdr:row>37</xdr:row>
      <xdr:rowOff>69303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03459"/>
          <a:ext cx="8382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59809</xdr:rowOff>
    </xdr:from>
    <xdr:to>
      <xdr:col>50</xdr:col>
      <xdr:colOff>114300</xdr:colOff>
      <xdr:row>37</xdr:row>
      <xdr:rowOff>94967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03459"/>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158178</xdr:rowOff>
    </xdr:from>
    <xdr:to>
      <xdr:col>45</xdr:col>
      <xdr:colOff>177800</xdr:colOff>
      <xdr:row>37</xdr:row>
      <xdr:rowOff>94967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30378"/>
          <a:ext cx="889000" cy="10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158178</xdr:rowOff>
    </xdr:from>
    <xdr:to>
      <xdr:col>41</xdr:col>
      <xdr:colOff>50800</xdr:colOff>
      <xdr:row>37</xdr:row>
      <xdr:rowOff>132721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30378"/>
          <a:ext cx="889000" cy="1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18503</xdr:rowOff>
    </xdr:from>
    <xdr:to>
      <xdr:col>55</xdr:col>
      <xdr:colOff>50800</xdr:colOff>
      <xdr:row>37</xdr:row>
      <xdr:rowOff>120103</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41380</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21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9009</xdr:rowOff>
    </xdr:from>
    <xdr:to>
      <xdr:col>50</xdr:col>
      <xdr:colOff>165100</xdr:colOff>
      <xdr:row>37</xdr:row>
      <xdr:rowOff>110609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127136</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2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44167</xdr:rowOff>
    </xdr:from>
    <xdr:to>
      <xdr:col>46</xdr:col>
      <xdr:colOff>38100</xdr:colOff>
      <xdr:row>37</xdr:row>
      <xdr:rowOff>145767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162294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6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107378</xdr:rowOff>
    </xdr:from>
    <xdr:to>
      <xdr:col>41</xdr:col>
      <xdr:colOff>101600</xdr:colOff>
      <xdr:row>37</xdr:row>
      <xdr:rowOff>37528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54055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5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81921</xdr:rowOff>
    </xdr:from>
    <xdr:to>
      <xdr:col>36</xdr:col>
      <xdr:colOff>165100</xdr:colOff>
      <xdr:row>38</xdr:row>
      <xdr:rowOff>12071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28598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20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110224</xdr:rowOff>
    </xdr:from>
    <xdr:to>
      <xdr:col>55</xdr:col>
      <xdr:colOff>0</xdr:colOff>
      <xdr:row>58</xdr:row>
      <xdr:rowOff>112792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54324"/>
          <a:ext cx="8382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112792</xdr:rowOff>
    </xdr:from>
    <xdr:to>
      <xdr:col>50</xdr:col>
      <xdr:colOff>114300</xdr:colOff>
      <xdr:row>58</xdr:row>
      <xdr:rowOff>117754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10056892"/>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112254</xdr:rowOff>
    </xdr:from>
    <xdr:to>
      <xdr:col>45</xdr:col>
      <xdr:colOff>177800</xdr:colOff>
      <xdr:row>58</xdr:row>
      <xdr:rowOff>117754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10056354"/>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110577</xdr:rowOff>
    </xdr:from>
    <xdr:to>
      <xdr:col>41</xdr:col>
      <xdr:colOff>50800</xdr:colOff>
      <xdr:row>58</xdr:row>
      <xdr:rowOff>112254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10054677"/>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59424</xdr:rowOff>
    </xdr:from>
    <xdr:to>
      <xdr:col>55</xdr:col>
      <xdr:colOff>50800</xdr:colOff>
      <xdr:row>58</xdr:row>
      <xdr:rowOff>161024</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0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61992</xdr:rowOff>
    </xdr:from>
    <xdr:to>
      <xdr:col>50</xdr:col>
      <xdr:colOff>165100</xdr:colOff>
      <xdr:row>58</xdr:row>
      <xdr:rowOff>163592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154719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66954</xdr:rowOff>
    </xdr:from>
    <xdr:to>
      <xdr:col>46</xdr:col>
      <xdr:colOff>38100</xdr:colOff>
      <xdr:row>58</xdr:row>
      <xdr:rowOff>168554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159681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101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61454</xdr:rowOff>
    </xdr:from>
    <xdr:to>
      <xdr:col>41</xdr:col>
      <xdr:colOff>101600</xdr:colOff>
      <xdr:row>58</xdr:row>
      <xdr:rowOff>163054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154181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9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59777</xdr:rowOff>
    </xdr:from>
    <xdr:to>
      <xdr:col>36</xdr:col>
      <xdr:colOff>165100</xdr:colOff>
      <xdr:row>58</xdr:row>
      <xdr:rowOff>161377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0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152504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9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79437</xdr:rowOff>
    </xdr:from>
    <xdr:to>
      <xdr:col>55</xdr:col>
      <xdr:colOff>0</xdr:colOff>
      <xdr:row>78</xdr:row>
      <xdr:rowOff>107809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52537"/>
          <a:ext cx="8382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93960</xdr:rowOff>
    </xdr:from>
    <xdr:to>
      <xdr:col>50</xdr:col>
      <xdr:colOff>114300</xdr:colOff>
      <xdr:row>78</xdr:row>
      <xdr:rowOff>107809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67060"/>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90216</xdr:rowOff>
    </xdr:from>
    <xdr:to>
      <xdr:col>45</xdr:col>
      <xdr:colOff>177800</xdr:colOff>
      <xdr:row>78</xdr:row>
      <xdr:rowOff>93960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463316"/>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85274</xdr:rowOff>
    </xdr:from>
    <xdr:to>
      <xdr:col>41</xdr:col>
      <xdr:colOff>50800</xdr:colOff>
      <xdr:row>78</xdr:row>
      <xdr:rowOff>90216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58374"/>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28637</xdr:rowOff>
    </xdr:from>
    <xdr:to>
      <xdr:col>55</xdr:col>
      <xdr:colOff>50800</xdr:colOff>
      <xdr:row>78</xdr:row>
      <xdr:rowOff>130237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131517</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57009</xdr:rowOff>
    </xdr:from>
    <xdr:to>
      <xdr:col>50</xdr:col>
      <xdr:colOff>165100</xdr:colOff>
      <xdr:row>78</xdr:row>
      <xdr:rowOff>158609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149736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43160</xdr:rowOff>
    </xdr:from>
    <xdr:to>
      <xdr:col>46</xdr:col>
      <xdr:colOff>38100</xdr:colOff>
      <xdr:row>78</xdr:row>
      <xdr:rowOff>144760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135887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39416</xdr:rowOff>
    </xdr:from>
    <xdr:to>
      <xdr:col>41</xdr:col>
      <xdr:colOff>101600</xdr:colOff>
      <xdr:row>78</xdr:row>
      <xdr:rowOff>141016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132143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34474</xdr:rowOff>
    </xdr:from>
    <xdr:to>
      <xdr:col>36</xdr:col>
      <xdr:colOff>165100</xdr:colOff>
      <xdr:row>78</xdr:row>
      <xdr:rowOff>136074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127201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123744</xdr:rowOff>
    </xdr:from>
    <xdr:to>
      <xdr:col>55</xdr:col>
      <xdr:colOff>0</xdr:colOff>
      <xdr:row>98</xdr:row>
      <xdr:rowOff>125337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25844"/>
          <a:ext cx="8382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123744</xdr:rowOff>
    </xdr:from>
    <xdr:to>
      <xdr:col>50</xdr:col>
      <xdr:colOff>114300</xdr:colOff>
      <xdr:row>98</xdr:row>
      <xdr:rowOff>129510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925844"/>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125814</xdr:rowOff>
    </xdr:from>
    <xdr:to>
      <xdr:col>45</xdr:col>
      <xdr:colOff>177800</xdr:colOff>
      <xdr:row>98</xdr:row>
      <xdr:rowOff>129510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92791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124382</xdr:rowOff>
    </xdr:from>
    <xdr:to>
      <xdr:col>41</xdr:col>
      <xdr:colOff>50800</xdr:colOff>
      <xdr:row>98</xdr:row>
      <xdr:rowOff>125814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926482"/>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74537</xdr:rowOff>
    </xdr:from>
    <xdr:to>
      <xdr:col>55</xdr:col>
      <xdr:colOff>50800</xdr:colOff>
      <xdr:row>99</xdr:row>
      <xdr:rowOff>4687</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72944</xdr:rowOff>
    </xdr:from>
    <xdr:to>
      <xdr:col>50</xdr:col>
      <xdr:colOff>165100</xdr:colOff>
      <xdr:row>99</xdr:row>
      <xdr:rowOff>3094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165671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78710</xdr:rowOff>
    </xdr:from>
    <xdr:to>
      <xdr:col>46</xdr:col>
      <xdr:colOff>38100</xdr:colOff>
      <xdr:row>99</xdr:row>
      <xdr:rowOff>8860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171437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75014</xdr:rowOff>
    </xdr:from>
    <xdr:to>
      <xdr:col>41</xdr:col>
      <xdr:colOff>101600</xdr:colOff>
      <xdr:row>99</xdr:row>
      <xdr:rowOff>5164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73582</xdr:rowOff>
    </xdr:from>
    <xdr:to>
      <xdr:col>36</xdr:col>
      <xdr:colOff>165100</xdr:colOff>
      <xdr:row>99</xdr:row>
      <xdr:rowOff>3732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166309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68148</xdr:rowOff>
    </xdr:from>
    <xdr:to>
      <xdr:col>85</xdr:col>
      <xdr:colOff>127000</xdr:colOff>
      <xdr:row>38</xdr:row>
      <xdr:rowOff>29416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411798"/>
          <a:ext cx="838200" cy="1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29416</xdr:rowOff>
    </xdr:from>
    <xdr:to>
      <xdr:col>81</xdr:col>
      <xdr:colOff>50800</xdr:colOff>
      <xdr:row>38</xdr:row>
      <xdr:rowOff>165467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544516"/>
          <a:ext cx="889000" cy="13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165467</xdr:rowOff>
    </xdr:from>
    <xdr:to>
      <xdr:col>76</xdr:col>
      <xdr:colOff>114300</xdr:colOff>
      <xdr:row>39</xdr:row>
      <xdr:rowOff>6731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80567"/>
          <a:ext cx="889000" cy="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6731</xdr:rowOff>
    </xdr:from>
    <xdr:to>
      <xdr:col>71</xdr:col>
      <xdr:colOff>177800</xdr:colOff>
      <xdr:row>39</xdr:row>
      <xdr:rowOff>44438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93281"/>
          <a:ext cx="889000" cy="3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17348</xdr:rowOff>
    </xdr:from>
    <xdr:to>
      <xdr:col>85</xdr:col>
      <xdr:colOff>177800</xdr:colOff>
      <xdr:row>37</xdr:row>
      <xdr:rowOff>118948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40225</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2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150066</xdr:rowOff>
    </xdr:from>
    <xdr:to>
      <xdr:col>81</xdr:col>
      <xdr:colOff>101600</xdr:colOff>
      <xdr:row>38</xdr:row>
      <xdr:rowOff>80215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493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96743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2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114667</xdr:rowOff>
    </xdr:from>
    <xdr:to>
      <xdr:col>76</xdr:col>
      <xdr:colOff>165100</xdr:colOff>
      <xdr:row>39</xdr:row>
      <xdr:rowOff>44817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35944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2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127381</xdr:rowOff>
    </xdr:from>
    <xdr:to>
      <xdr:col>72</xdr:col>
      <xdr:colOff>38100</xdr:colOff>
      <xdr:row>39</xdr:row>
      <xdr:rowOff>57531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48658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165088</xdr:rowOff>
    </xdr:from>
    <xdr:to>
      <xdr:col>67</xdr:col>
      <xdr:colOff>101600</xdr:colOff>
      <xdr:row>39</xdr:row>
      <xdr:rowOff>95238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86365</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21730</xdr:rowOff>
    </xdr:from>
    <xdr:to>
      <xdr:col>85</xdr:col>
      <xdr:colOff>127000</xdr:colOff>
      <xdr:row>77</xdr:row>
      <xdr:rowOff>32818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23380"/>
          <a:ext cx="8382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32818</xdr:rowOff>
    </xdr:from>
    <xdr:to>
      <xdr:col>81</xdr:col>
      <xdr:colOff>50800</xdr:colOff>
      <xdr:row>77</xdr:row>
      <xdr:rowOff>68745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234468"/>
          <a:ext cx="889000" cy="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68745</xdr:rowOff>
    </xdr:from>
    <xdr:to>
      <xdr:col>76</xdr:col>
      <xdr:colOff>114300</xdr:colOff>
      <xdr:row>77</xdr:row>
      <xdr:rowOff>103608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70395"/>
          <a:ext cx="88900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103608</xdr:rowOff>
    </xdr:from>
    <xdr:to>
      <xdr:col>71</xdr:col>
      <xdr:colOff>177800</xdr:colOff>
      <xdr:row>77</xdr:row>
      <xdr:rowOff>126496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05258"/>
          <a:ext cx="8890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142380</xdr:rowOff>
    </xdr:from>
    <xdr:to>
      <xdr:col>85</xdr:col>
      <xdr:colOff>177800</xdr:colOff>
      <xdr:row>77</xdr:row>
      <xdr:rowOff>72530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165257</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02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153468</xdr:rowOff>
    </xdr:from>
    <xdr:to>
      <xdr:col>81</xdr:col>
      <xdr:colOff>101600</xdr:colOff>
      <xdr:row>77</xdr:row>
      <xdr:rowOff>83618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1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100145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5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17945</xdr:rowOff>
    </xdr:from>
    <xdr:to>
      <xdr:col>76</xdr:col>
      <xdr:colOff>165100</xdr:colOff>
      <xdr:row>77</xdr:row>
      <xdr:rowOff>119545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136072</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52808</xdr:rowOff>
    </xdr:from>
    <xdr:to>
      <xdr:col>72</xdr:col>
      <xdr:colOff>38100</xdr:colOff>
      <xdr:row>77</xdr:row>
      <xdr:rowOff>154408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145535</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4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75696</xdr:rowOff>
    </xdr:from>
    <xdr:to>
      <xdr:col>67</xdr:col>
      <xdr:colOff>101600</xdr:colOff>
      <xdr:row>78</xdr:row>
      <xdr:rowOff>5846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168423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7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155701</xdr:rowOff>
    </xdr:from>
    <xdr:to>
      <xdr:col>85</xdr:col>
      <xdr:colOff>127000</xdr:colOff>
      <xdr:row>98</xdr:row>
      <xdr:rowOff>169929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57801"/>
          <a:ext cx="8382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137931</xdr:rowOff>
    </xdr:from>
    <xdr:to>
      <xdr:col>81</xdr:col>
      <xdr:colOff>50800</xdr:colOff>
      <xdr:row>98</xdr:row>
      <xdr:rowOff>155701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40031"/>
          <a:ext cx="889000" cy="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137931</xdr:rowOff>
    </xdr:from>
    <xdr:to>
      <xdr:col>76</xdr:col>
      <xdr:colOff>114300</xdr:colOff>
      <xdr:row>99</xdr:row>
      <xdr:rowOff>41343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40031"/>
          <a:ext cx="889000" cy="7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30842</xdr:rowOff>
    </xdr:from>
    <xdr:to>
      <xdr:col>71</xdr:col>
      <xdr:colOff>177800</xdr:colOff>
      <xdr:row>99</xdr:row>
      <xdr:rowOff>41343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7004392"/>
          <a:ext cx="889000" cy="1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119129</xdr:rowOff>
    </xdr:from>
    <xdr:to>
      <xdr:col>85</xdr:col>
      <xdr:colOff>177800</xdr:colOff>
      <xdr:row>99</xdr:row>
      <xdr:rowOff>49279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34056</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104901</xdr:rowOff>
    </xdr:from>
    <xdr:to>
      <xdr:col>81</xdr:col>
      <xdr:colOff>101600</xdr:colOff>
      <xdr:row>99</xdr:row>
      <xdr:rowOff>35051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26178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87131</xdr:rowOff>
    </xdr:from>
    <xdr:to>
      <xdr:col>76</xdr:col>
      <xdr:colOff>165100</xdr:colOff>
      <xdr:row>99</xdr:row>
      <xdr:rowOff>17281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8408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8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161993</xdr:rowOff>
    </xdr:from>
    <xdr:to>
      <xdr:col>72</xdr:col>
      <xdr:colOff>38100</xdr:colOff>
      <xdr:row>99</xdr:row>
      <xdr:rowOff>92143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83270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705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151492</xdr:rowOff>
    </xdr:from>
    <xdr:to>
      <xdr:col>67</xdr:col>
      <xdr:colOff>101600</xdr:colOff>
      <xdr:row>99</xdr:row>
      <xdr:rowOff>81642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72769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120863</xdr:rowOff>
    </xdr:from>
    <xdr:to>
      <xdr:col>116</xdr:col>
      <xdr:colOff>63500</xdr:colOff>
      <xdr:row>58</xdr:row>
      <xdr:rowOff>121248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64963"/>
          <a:ext cx="8382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121248</xdr:rowOff>
    </xdr:from>
    <xdr:to>
      <xdr:col>111</xdr:col>
      <xdr:colOff>177800</xdr:colOff>
      <xdr:row>58</xdr:row>
      <xdr:rowOff>122052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6534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122052</xdr:rowOff>
    </xdr:from>
    <xdr:to>
      <xdr:col>107</xdr:col>
      <xdr:colOff>50800</xdr:colOff>
      <xdr:row>58</xdr:row>
      <xdr:rowOff>122551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66152"/>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122551</xdr:rowOff>
    </xdr:from>
    <xdr:to>
      <xdr:col>102</xdr:col>
      <xdr:colOff>114300</xdr:colOff>
      <xdr:row>58</xdr:row>
      <xdr:rowOff>122903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66651"/>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70063</xdr:rowOff>
    </xdr:from>
    <xdr:to>
      <xdr:col>116</xdr:col>
      <xdr:colOff>114300</xdr:colOff>
      <xdr:row>59</xdr:row>
      <xdr:rowOff>213</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70448</xdr:rowOff>
    </xdr:from>
    <xdr:to>
      <xdr:col>112</xdr:col>
      <xdr:colOff>38100</xdr:colOff>
      <xdr:row>59</xdr:row>
      <xdr:rowOff>598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163175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0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71252</xdr:rowOff>
    </xdr:from>
    <xdr:to>
      <xdr:col>107</xdr:col>
      <xdr:colOff>101600</xdr:colOff>
      <xdr:row>59</xdr:row>
      <xdr:rowOff>1402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17929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9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71751</xdr:rowOff>
    </xdr:from>
    <xdr:to>
      <xdr:col>102</xdr:col>
      <xdr:colOff>165100</xdr:colOff>
      <xdr:row>59</xdr:row>
      <xdr:rowOff>1901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164478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0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72103</xdr:rowOff>
    </xdr:from>
    <xdr:to>
      <xdr:col>98</xdr:col>
      <xdr:colOff>38100</xdr:colOff>
      <xdr:row>59</xdr:row>
      <xdr:rowOff>2253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164830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34387</xdr:rowOff>
    </xdr:from>
    <xdr:to>
      <xdr:col>116</xdr:col>
      <xdr:colOff>63500</xdr:colOff>
      <xdr:row>76</xdr:row>
      <xdr:rowOff>94914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64587"/>
          <a:ext cx="838200" cy="6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94914</xdr:rowOff>
    </xdr:from>
    <xdr:to>
      <xdr:col>111</xdr:col>
      <xdr:colOff>177800</xdr:colOff>
      <xdr:row>76</xdr:row>
      <xdr:rowOff>102980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25114"/>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102980</xdr:rowOff>
    </xdr:from>
    <xdr:to>
      <xdr:col>107</xdr:col>
      <xdr:colOff>50800</xdr:colOff>
      <xdr:row>76</xdr:row>
      <xdr:rowOff>122924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133180"/>
          <a:ext cx="889000" cy="1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122213</xdr:rowOff>
    </xdr:from>
    <xdr:to>
      <xdr:col>102</xdr:col>
      <xdr:colOff>114300</xdr:colOff>
      <xdr:row>76</xdr:row>
      <xdr:rowOff>122924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152413"/>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155037</xdr:rowOff>
    </xdr:from>
    <xdr:to>
      <xdr:col>116</xdr:col>
      <xdr:colOff>114300</xdr:colOff>
      <xdr:row>76</xdr:row>
      <xdr:rowOff>85187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1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6464</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86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44114</xdr:rowOff>
    </xdr:from>
    <xdr:to>
      <xdr:col>112</xdr:col>
      <xdr:colOff>38100</xdr:colOff>
      <xdr:row>76</xdr:row>
      <xdr:rowOff>145714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162241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4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52180</xdr:rowOff>
    </xdr:from>
    <xdr:to>
      <xdr:col>107</xdr:col>
      <xdr:colOff>101600</xdr:colOff>
      <xdr:row>76</xdr:row>
      <xdr:rowOff>153780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170308</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72124</xdr:rowOff>
    </xdr:from>
    <xdr:to>
      <xdr:col>102</xdr:col>
      <xdr:colOff>165100</xdr:colOff>
      <xdr:row>77</xdr:row>
      <xdr:rowOff>2274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18801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7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71413</xdr:rowOff>
    </xdr:from>
    <xdr:to>
      <xdr:col>98</xdr:col>
      <xdr:colOff>38100</xdr:colOff>
      <xdr:row>77</xdr:row>
      <xdr:rowOff>1563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18089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7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性質別における類似団体平均と比較して、人件費・補助費等・災害復旧事業費・維持補修費・公債費・繰出金が上回っている。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人件費は、類似団体平均比より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円上回っており、主要因としては、会計年度任用職員の雇用が増加傾向にあることによる。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補助費等は、類似団体平均比より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22,357</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円上回っており、主要因としては、給付金事業等の実施が挙げられる。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災害復旧事業費は、類似団体平均比より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64,095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円上回っており、主要因としては、令和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月豪雨災害による復旧事業が挙げられる。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維持補修費は、類似団体平均比より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16,200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円上回っており、主要因として、除雪箇所の増と除雪経費の高騰が挙げられる。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公債費は、類似団体平均比より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10,793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円上回っており、令和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年度まで償還額は増加傾向にある。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繰出金は、類似団体平均比より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45,846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円上回っており、主要因としては、特別会計での基準外繰入の増加による。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その他の性質については、下回っており、健全な財政運営となっている。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
2,370
234.08
3,618,221
3,495,013
115,553
2,211,892
3,916,802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49657</xdr:rowOff>
    </xdr:from>
    <xdr:to>
      <xdr:col>24</xdr:col>
      <xdr:colOff>63500</xdr:colOff>
      <xdr:row>37</xdr:row>
      <xdr:rowOff>52134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93307"/>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52134</xdr:rowOff>
    </xdr:from>
    <xdr:to>
      <xdr:col>19</xdr:col>
      <xdr:colOff>177800</xdr:colOff>
      <xdr:row>37</xdr:row>
      <xdr:rowOff>70383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5784"/>
          <a:ext cx="889000" cy="1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62890</xdr:rowOff>
    </xdr:from>
    <xdr:to>
      <xdr:col>15</xdr:col>
      <xdr:colOff>50800</xdr:colOff>
      <xdr:row>37</xdr:row>
      <xdr:rowOff>70383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06540"/>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62890</xdr:rowOff>
    </xdr:from>
    <xdr:to>
      <xdr:col>10</xdr:col>
      <xdr:colOff>114300</xdr:colOff>
      <xdr:row>37</xdr:row>
      <xdr:rowOff>82017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06540"/>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170307</xdr:rowOff>
    </xdr:from>
    <xdr:to>
      <xdr:col>24</xdr:col>
      <xdr:colOff>114300</xdr:colOff>
      <xdr:row>37</xdr:row>
      <xdr:rowOff>100457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21734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1334</xdr:rowOff>
    </xdr:from>
    <xdr:to>
      <xdr:col>20</xdr:col>
      <xdr:colOff>38100</xdr:colOff>
      <xdr:row>37</xdr:row>
      <xdr:rowOff>102934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119461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19583</xdr:rowOff>
    </xdr:from>
    <xdr:to>
      <xdr:col>15</xdr:col>
      <xdr:colOff>101600</xdr:colOff>
      <xdr:row>37</xdr:row>
      <xdr:rowOff>121183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137710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12090</xdr:rowOff>
    </xdr:from>
    <xdr:to>
      <xdr:col>10</xdr:col>
      <xdr:colOff>165100</xdr:colOff>
      <xdr:row>37</xdr:row>
      <xdr:rowOff>113690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130217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31217</xdr:rowOff>
    </xdr:from>
    <xdr:to>
      <xdr:col>6</xdr:col>
      <xdr:colOff>38100</xdr:colOff>
      <xdr:row>37</xdr:row>
      <xdr:rowOff>132817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149344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5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67107</xdr:rowOff>
    </xdr:from>
    <xdr:to>
      <xdr:col>24</xdr:col>
      <xdr:colOff>63500</xdr:colOff>
      <xdr:row>58</xdr:row>
      <xdr:rowOff>73923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11207"/>
          <a:ext cx="838200" cy="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73923</xdr:rowOff>
    </xdr:from>
    <xdr:to>
      <xdr:col>19</xdr:col>
      <xdr:colOff>177800</xdr:colOff>
      <xdr:row>58</xdr:row>
      <xdr:rowOff>78238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8023"/>
          <a:ext cx="8890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68862</xdr:rowOff>
    </xdr:from>
    <xdr:to>
      <xdr:col>15</xdr:col>
      <xdr:colOff>50800</xdr:colOff>
      <xdr:row>58</xdr:row>
      <xdr:rowOff>78238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2962"/>
          <a:ext cx="889000" cy="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68862</xdr:rowOff>
    </xdr:from>
    <xdr:to>
      <xdr:col>10</xdr:col>
      <xdr:colOff>114300</xdr:colOff>
      <xdr:row>58</xdr:row>
      <xdr:rowOff>90673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2962"/>
          <a:ext cx="8890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16307</xdr:rowOff>
    </xdr:from>
    <xdr:to>
      <xdr:col>24</xdr:col>
      <xdr:colOff>114300</xdr:colOff>
      <xdr:row>58</xdr:row>
      <xdr:rowOff>117907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23123</xdr:rowOff>
    </xdr:from>
    <xdr:to>
      <xdr:col>20</xdr:col>
      <xdr:colOff>38100</xdr:colOff>
      <xdr:row>58</xdr:row>
      <xdr:rowOff>124723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115850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27438</xdr:rowOff>
    </xdr:from>
    <xdr:to>
      <xdr:col>15</xdr:col>
      <xdr:colOff>101600</xdr:colOff>
      <xdr:row>58</xdr:row>
      <xdr:rowOff>129038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120165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18062</xdr:rowOff>
    </xdr:from>
    <xdr:to>
      <xdr:col>10</xdr:col>
      <xdr:colOff>165100</xdr:colOff>
      <xdr:row>58</xdr:row>
      <xdr:rowOff>119662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110789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39873</xdr:rowOff>
    </xdr:from>
    <xdr:to>
      <xdr:col>6</xdr:col>
      <xdr:colOff>38100</xdr:colOff>
      <xdr:row>58</xdr:row>
      <xdr:rowOff>141473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132600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103294</xdr:rowOff>
    </xdr:from>
    <xdr:to>
      <xdr:col>24</xdr:col>
      <xdr:colOff>63500</xdr:colOff>
      <xdr:row>78</xdr:row>
      <xdr:rowOff>25364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304944"/>
          <a:ext cx="838200" cy="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103294</xdr:rowOff>
    </xdr:from>
    <xdr:to>
      <xdr:col>19</xdr:col>
      <xdr:colOff>177800</xdr:colOff>
      <xdr:row>78</xdr:row>
      <xdr:rowOff>15953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04944"/>
          <a:ext cx="889000" cy="8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94435</xdr:rowOff>
    </xdr:from>
    <xdr:to>
      <xdr:col>15</xdr:col>
      <xdr:colOff>50800</xdr:colOff>
      <xdr:row>78</xdr:row>
      <xdr:rowOff>15953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296085"/>
          <a:ext cx="889000" cy="9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94435</xdr:rowOff>
    </xdr:from>
    <xdr:to>
      <xdr:col>10</xdr:col>
      <xdr:colOff>114300</xdr:colOff>
      <xdr:row>78</xdr:row>
      <xdr:rowOff>100456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96085"/>
          <a:ext cx="889000" cy="17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146014</xdr:rowOff>
    </xdr:from>
    <xdr:to>
      <xdr:col>24</xdr:col>
      <xdr:colOff>114300</xdr:colOff>
      <xdr:row>78</xdr:row>
      <xdr:rowOff>76164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60941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6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52494</xdr:rowOff>
    </xdr:from>
    <xdr:to>
      <xdr:col>20</xdr:col>
      <xdr:colOff>38100</xdr:colOff>
      <xdr:row>77</xdr:row>
      <xdr:rowOff>154094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5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145221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136603</xdr:rowOff>
    </xdr:from>
    <xdr:to>
      <xdr:col>15</xdr:col>
      <xdr:colOff>101600</xdr:colOff>
      <xdr:row>78</xdr:row>
      <xdr:rowOff>66753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57880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3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43635</xdr:rowOff>
    </xdr:from>
    <xdr:to>
      <xdr:col>10</xdr:col>
      <xdr:colOff>165100</xdr:colOff>
      <xdr:row>77</xdr:row>
      <xdr:rowOff>145235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136362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3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49656</xdr:rowOff>
    </xdr:from>
    <xdr:to>
      <xdr:col>6</xdr:col>
      <xdr:colOff>38100</xdr:colOff>
      <xdr:row>78</xdr:row>
      <xdr:rowOff>151256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142383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1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111044</xdr:rowOff>
    </xdr:from>
    <xdr:to>
      <xdr:col>24</xdr:col>
      <xdr:colOff>63500</xdr:colOff>
      <xdr:row>97</xdr:row>
      <xdr:rowOff>117053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741694"/>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93365</xdr:rowOff>
    </xdr:from>
    <xdr:to>
      <xdr:col>19</xdr:col>
      <xdr:colOff>177800</xdr:colOff>
      <xdr:row>97</xdr:row>
      <xdr:rowOff>111044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724015"/>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93365</xdr:rowOff>
    </xdr:from>
    <xdr:to>
      <xdr:col>15</xdr:col>
      <xdr:colOff>50800</xdr:colOff>
      <xdr:row>97</xdr:row>
      <xdr:rowOff>154808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24015"/>
          <a:ext cx="889000" cy="6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152870</xdr:rowOff>
    </xdr:from>
    <xdr:to>
      <xdr:col>10</xdr:col>
      <xdr:colOff>114300</xdr:colOff>
      <xdr:row>97</xdr:row>
      <xdr:rowOff>154808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783520"/>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66253</xdr:rowOff>
    </xdr:from>
    <xdr:to>
      <xdr:col>24</xdr:col>
      <xdr:colOff>114300</xdr:colOff>
      <xdr:row>97</xdr:row>
      <xdr:rowOff>167853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152630</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60244</xdr:rowOff>
    </xdr:from>
    <xdr:to>
      <xdr:col>20</xdr:col>
      <xdr:colOff>38100</xdr:colOff>
      <xdr:row>97</xdr:row>
      <xdr:rowOff>161844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152971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42565</xdr:rowOff>
    </xdr:from>
    <xdr:to>
      <xdr:col>15</xdr:col>
      <xdr:colOff>101600</xdr:colOff>
      <xdr:row>97</xdr:row>
      <xdr:rowOff>144165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135292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7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104008</xdr:rowOff>
    </xdr:from>
    <xdr:to>
      <xdr:col>10</xdr:col>
      <xdr:colOff>165100</xdr:colOff>
      <xdr:row>98</xdr:row>
      <xdr:rowOff>34158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25285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102070</xdr:rowOff>
    </xdr:from>
    <xdr:to>
      <xdr:col>6</xdr:col>
      <xdr:colOff>38100</xdr:colOff>
      <xdr:row>98</xdr:row>
      <xdr:rowOff>32220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23347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2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16246</xdr:rowOff>
    </xdr:from>
    <xdr:to>
      <xdr:col>55</xdr:col>
      <xdr:colOff>0</xdr:colOff>
      <xdr:row>59</xdr:row>
      <xdr:rowOff>19897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31796"/>
          <a:ext cx="8382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12588</xdr:rowOff>
    </xdr:from>
    <xdr:to>
      <xdr:col>50</xdr:col>
      <xdr:colOff>114300</xdr:colOff>
      <xdr:row>59</xdr:row>
      <xdr:rowOff>16246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12813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12588</xdr:rowOff>
    </xdr:from>
    <xdr:to>
      <xdr:col>45</xdr:col>
      <xdr:colOff>177800</xdr:colOff>
      <xdr:row>59</xdr:row>
      <xdr:rowOff>14911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28138"/>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14911</xdr:rowOff>
    </xdr:from>
    <xdr:to>
      <xdr:col>41</xdr:col>
      <xdr:colOff>50800</xdr:colOff>
      <xdr:row>59</xdr:row>
      <xdr:rowOff>30819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30461"/>
          <a:ext cx="889000" cy="1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140547</xdr:rowOff>
    </xdr:from>
    <xdr:to>
      <xdr:col>55</xdr:col>
      <xdr:colOff>50800</xdr:colOff>
      <xdr:row>59</xdr:row>
      <xdr:rowOff>70697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136896</xdr:rowOff>
    </xdr:from>
    <xdr:to>
      <xdr:col>50</xdr:col>
      <xdr:colOff>165100</xdr:colOff>
      <xdr:row>59</xdr:row>
      <xdr:rowOff>67046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58173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7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133238</xdr:rowOff>
    </xdr:from>
    <xdr:to>
      <xdr:col>46</xdr:col>
      <xdr:colOff>38100</xdr:colOff>
      <xdr:row>59</xdr:row>
      <xdr:rowOff>63388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54515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135561</xdr:rowOff>
    </xdr:from>
    <xdr:to>
      <xdr:col>41</xdr:col>
      <xdr:colOff>101600</xdr:colOff>
      <xdr:row>59</xdr:row>
      <xdr:rowOff>65711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56838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151469</xdr:rowOff>
    </xdr:from>
    <xdr:to>
      <xdr:col>36</xdr:col>
      <xdr:colOff>165100</xdr:colOff>
      <xdr:row>59</xdr:row>
      <xdr:rowOff>81619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72746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64697</xdr:rowOff>
    </xdr:from>
    <xdr:to>
      <xdr:col>55</xdr:col>
      <xdr:colOff>0</xdr:colOff>
      <xdr:row>78</xdr:row>
      <xdr:rowOff>72113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37797"/>
          <a:ext cx="8382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29418</xdr:rowOff>
    </xdr:from>
    <xdr:to>
      <xdr:col>50</xdr:col>
      <xdr:colOff>114300</xdr:colOff>
      <xdr:row>78</xdr:row>
      <xdr:rowOff>64697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02518"/>
          <a:ext cx="889000" cy="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29418</xdr:rowOff>
    </xdr:from>
    <xdr:to>
      <xdr:col>45</xdr:col>
      <xdr:colOff>177800</xdr:colOff>
      <xdr:row>78</xdr:row>
      <xdr:rowOff>50585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02518"/>
          <a:ext cx="889000" cy="2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50585</xdr:rowOff>
    </xdr:from>
    <xdr:to>
      <xdr:col>41</xdr:col>
      <xdr:colOff>50800</xdr:colOff>
      <xdr:row>78</xdr:row>
      <xdr:rowOff>73023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23685"/>
          <a:ext cx="889000" cy="2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21313</xdr:rowOff>
    </xdr:from>
    <xdr:to>
      <xdr:col>55</xdr:col>
      <xdr:colOff>50800</xdr:colOff>
      <xdr:row>78</xdr:row>
      <xdr:rowOff>122913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156979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13897</xdr:rowOff>
    </xdr:from>
    <xdr:to>
      <xdr:col>50</xdr:col>
      <xdr:colOff>165100</xdr:colOff>
      <xdr:row>78</xdr:row>
      <xdr:rowOff>115497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106624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7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150068</xdr:rowOff>
    </xdr:from>
    <xdr:to>
      <xdr:col>46</xdr:col>
      <xdr:colOff>38100</xdr:colOff>
      <xdr:row>78</xdr:row>
      <xdr:rowOff>80218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96745</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2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171235</xdr:rowOff>
    </xdr:from>
    <xdr:to>
      <xdr:col>41</xdr:col>
      <xdr:colOff>101600</xdr:colOff>
      <xdr:row>78</xdr:row>
      <xdr:rowOff>101385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92512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22223</xdr:rowOff>
    </xdr:from>
    <xdr:to>
      <xdr:col>36</xdr:col>
      <xdr:colOff>165100</xdr:colOff>
      <xdr:row>78</xdr:row>
      <xdr:rowOff>123823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9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114950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31738</xdr:rowOff>
    </xdr:from>
    <xdr:to>
      <xdr:col>55</xdr:col>
      <xdr:colOff>0</xdr:colOff>
      <xdr:row>98</xdr:row>
      <xdr:rowOff>65315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33838"/>
          <a:ext cx="838200" cy="3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65315</xdr:rowOff>
    </xdr:from>
    <xdr:to>
      <xdr:col>50</xdr:col>
      <xdr:colOff>114300</xdr:colOff>
      <xdr:row>98</xdr:row>
      <xdr:rowOff>95532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67415"/>
          <a:ext cx="8890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95532</xdr:rowOff>
    </xdr:from>
    <xdr:to>
      <xdr:col>45</xdr:col>
      <xdr:colOff>177800</xdr:colOff>
      <xdr:row>98</xdr:row>
      <xdr:rowOff>104322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97632"/>
          <a:ext cx="889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71912</xdr:rowOff>
    </xdr:from>
    <xdr:to>
      <xdr:col>41</xdr:col>
      <xdr:colOff>50800</xdr:colOff>
      <xdr:row>98</xdr:row>
      <xdr:rowOff>104322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74012"/>
          <a:ext cx="889000" cy="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152388</xdr:rowOff>
    </xdr:from>
    <xdr:to>
      <xdr:col>55</xdr:col>
      <xdr:colOff>50800</xdr:colOff>
      <xdr:row>98</xdr:row>
      <xdr:rowOff>82538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3815</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3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14515</xdr:rowOff>
    </xdr:from>
    <xdr:to>
      <xdr:col>50</xdr:col>
      <xdr:colOff>165100</xdr:colOff>
      <xdr:row>98</xdr:row>
      <xdr:rowOff>116115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132642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9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44732</xdr:rowOff>
    </xdr:from>
    <xdr:to>
      <xdr:col>46</xdr:col>
      <xdr:colOff>38100</xdr:colOff>
      <xdr:row>98</xdr:row>
      <xdr:rowOff>146332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137459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53522</xdr:rowOff>
    </xdr:from>
    <xdr:to>
      <xdr:col>41</xdr:col>
      <xdr:colOff>101600</xdr:colOff>
      <xdr:row>98</xdr:row>
      <xdr:rowOff>155122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146249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4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21112</xdr:rowOff>
    </xdr:from>
    <xdr:to>
      <xdr:col>36</xdr:col>
      <xdr:colOff>165100</xdr:colOff>
      <xdr:row>98</xdr:row>
      <xdr:rowOff>122712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139239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9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20979</xdr:rowOff>
    </xdr:from>
    <xdr:to>
      <xdr:col>85</xdr:col>
      <xdr:colOff>127000</xdr:colOff>
      <xdr:row>37</xdr:row>
      <xdr:rowOff>29999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64629"/>
          <a:ext cx="8382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20979</xdr:rowOff>
    </xdr:from>
    <xdr:to>
      <xdr:col>81</xdr:col>
      <xdr:colOff>50800</xdr:colOff>
      <xdr:row>37</xdr:row>
      <xdr:rowOff>94556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64629"/>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94556</xdr:rowOff>
    </xdr:from>
    <xdr:to>
      <xdr:col>76</xdr:col>
      <xdr:colOff>114300</xdr:colOff>
      <xdr:row>37</xdr:row>
      <xdr:rowOff>95255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38206"/>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95255</xdr:rowOff>
    </xdr:from>
    <xdr:to>
      <xdr:col>71</xdr:col>
      <xdr:colOff>177800</xdr:colOff>
      <xdr:row>37</xdr:row>
      <xdr:rowOff>114600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38905"/>
          <a:ext cx="889000" cy="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150649</xdr:rowOff>
    </xdr:from>
    <xdr:to>
      <xdr:col>85</xdr:col>
      <xdr:colOff>177800</xdr:colOff>
      <xdr:row>37</xdr:row>
      <xdr:rowOff>80799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129076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0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141629</xdr:rowOff>
    </xdr:from>
    <xdr:to>
      <xdr:col>81</xdr:col>
      <xdr:colOff>101600</xdr:colOff>
      <xdr:row>37</xdr:row>
      <xdr:rowOff>71779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88306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8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43756</xdr:rowOff>
    </xdr:from>
    <xdr:to>
      <xdr:col>76</xdr:col>
      <xdr:colOff>165100</xdr:colOff>
      <xdr:row>37</xdr:row>
      <xdr:rowOff>145356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136483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44455</xdr:rowOff>
    </xdr:from>
    <xdr:to>
      <xdr:col>72</xdr:col>
      <xdr:colOff>38100</xdr:colOff>
      <xdr:row>37</xdr:row>
      <xdr:rowOff>146055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137182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63800</xdr:rowOff>
    </xdr:from>
    <xdr:to>
      <xdr:col>67</xdr:col>
      <xdr:colOff>101600</xdr:colOff>
      <xdr:row>37</xdr:row>
      <xdr:rowOff>165399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07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156527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131593</xdr:rowOff>
    </xdr:from>
    <xdr:to>
      <xdr:col>85</xdr:col>
      <xdr:colOff>127000</xdr:colOff>
      <xdr:row>58</xdr:row>
      <xdr:rowOff>136068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75693"/>
          <a:ext cx="8382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136068</xdr:rowOff>
    </xdr:from>
    <xdr:to>
      <xdr:col>81</xdr:col>
      <xdr:colOff>50800</xdr:colOff>
      <xdr:row>58</xdr:row>
      <xdr:rowOff>137356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80168"/>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126432</xdr:rowOff>
    </xdr:from>
    <xdr:to>
      <xdr:col>76</xdr:col>
      <xdr:colOff>114300</xdr:colOff>
      <xdr:row>58</xdr:row>
      <xdr:rowOff>137356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70532"/>
          <a:ext cx="8890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126432</xdr:rowOff>
    </xdr:from>
    <xdr:to>
      <xdr:col>71</xdr:col>
      <xdr:colOff>177800</xdr:colOff>
      <xdr:row>58</xdr:row>
      <xdr:rowOff>128027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70532"/>
          <a:ext cx="8890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80793</xdr:rowOff>
    </xdr:from>
    <xdr:to>
      <xdr:col>85</xdr:col>
      <xdr:colOff>177800</xdr:colOff>
      <xdr:row>59</xdr:row>
      <xdr:rowOff>10943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2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85268</xdr:rowOff>
    </xdr:from>
    <xdr:to>
      <xdr:col>81</xdr:col>
      <xdr:colOff>101600</xdr:colOff>
      <xdr:row>59</xdr:row>
      <xdr:rowOff>15418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59</xdr:row>
      <xdr:rowOff>6545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12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86556</xdr:rowOff>
    </xdr:from>
    <xdr:to>
      <xdr:col>76</xdr:col>
      <xdr:colOff>165100</xdr:colOff>
      <xdr:row>59</xdr:row>
      <xdr:rowOff>16706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7833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75632</xdr:rowOff>
    </xdr:from>
    <xdr:to>
      <xdr:col>72</xdr:col>
      <xdr:colOff>38100</xdr:colOff>
      <xdr:row>59</xdr:row>
      <xdr:rowOff>5782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1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168359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11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77227</xdr:rowOff>
    </xdr:from>
    <xdr:to>
      <xdr:col>67</xdr:col>
      <xdr:colOff>101600</xdr:colOff>
      <xdr:row>59</xdr:row>
      <xdr:rowOff>7377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2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169954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11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68148</xdr:rowOff>
    </xdr:from>
    <xdr:to>
      <xdr:col>85</xdr:col>
      <xdr:colOff>127000</xdr:colOff>
      <xdr:row>78</xdr:row>
      <xdr:rowOff>29415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269798"/>
          <a:ext cx="838200" cy="13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29415</xdr:rowOff>
    </xdr:from>
    <xdr:to>
      <xdr:col>81</xdr:col>
      <xdr:colOff>50800</xdr:colOff>
      <xdr:row>78</xdr:row>
      <xdr:rowOff>165467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402515"/>
          <a:ext cx="889000" cy="13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165467</xdr:rowOff>
    </xdr:from>
    <xdr:to>
      <xdr:col>76</xdr:col>
      <xdr:colOff>114300</xdr:colOff>
      <xdr:row>79</xdr:row>
      <xdr:rowOff>6731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38567"/>
          <a:ext cx="889000" cy="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6731</xdr:rowOff>
    </xdr:from>
    <xdr:to>
      <xdr:col>71</xdr:col>
      <xdr:colOff>177800</xdr:colOff>
      <xdr:row>79</xdr:row>
      <xdr:rowOff>44439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51281"/>
          <a:ext cx="889000" cy="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17348</xdr:rowOff>
    </xdr:from>
    <xdr:to>
      <xdr:col>85</xdr:col>
      <xdr:colOff>177800</xdr:colOff>
      <xdr:row>77</xdr:row>
      <xdr:rowOff>118948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2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40225</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0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150065</xdr:rowOff>
    </xdr:from>
    <xdr:to>
      <xdr:col>81</xdr:col>
      <xdr:colOff>101600</xdr:colOff>
      <xdr:row>78</xdr:row>
      <xdr:rowOff>80215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96742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12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114667</xdr:rowOff>
    </xdr:from>
    <xdr:to>
      <xdr:col>76</xdr:col>
      <xdr:colOff>165100</xdr:colOff>
      <xdr:row>79</xdr:row>
      <xdr:rowOff>44817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8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35944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58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127381</xdr:rowOff>
    </xdr:from>
    <xdr:to>
      <xdr:col>72</xdr:col>
      <xdr:colOff>38100</xdr:colOff>
      <xdr:row>79</xdr:row>
      <xdr:rowOff>57531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48658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165089</xdr:rowOff>
    </xdr:from>
    <xdr:to>
      <xdr:col>67</xdr:col>
      <xdr:colOff>101600</xdr:colOff>
      <xdr:row>79</xdr:row>
      <xdr:rowOff>95239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21730</xdr:rowOff>
    </xdr:from>
    <xdr:to>
      <xdr:col>85</xdr:col>
      <xdr:colOff>127000</xdr:colOff>
      <xdr:row>97</xdr:row>
      <xdr:rowOff>32818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52380"/>
          <a:ext cx="8382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32818</xdr:rowOff>
    </xdr:from>
    <xdr:to>
      <xdr:col>81</xdr:col>
      <xdr:colOff>50800</xdr:colOff>
      <xdr:row>97</xdr:row>
      <xdr:rowOff>68745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63468"/>
          <a:ext cx="889000" cy="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68745</xdr:rowOff>
    </xdr:from>
    <xdr:to>
      <xdr:col>76</xdr:col>
      <xdr:colOff>114300</xdr:colOff>
      <xdr:row>97</xdr:row>
      <xdr:rowOff>103608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99395"/>
          <a:ext cx="88900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103608</xdr:rowOff>
    </xdr:from>
    <xdr:to>
      <xdr:col>71</xdr:col>
      <xdr:colOff>177800</xdr:colOff>
      <xdr:row>97</xdr:row>
      <xdr:rowOff>126496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34258"/>
          <a:ext cx="8890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142380</xdr:rowOff>
    </xdr:from>
    <xdr:to>
      <xdr:col>85</xdr:col>
      <xdr:colOff>177800</xdr:colOff>
      <xdr:row>97</xdr:row>
      <xdr:rowOff>72530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165257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5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153468</xdr:rowOff>
    </xdr:from>
    <xdr:to>
      <xdr:col>81</xdr:col>
      <xdr:colOff>101600</xdr:colOff>
      <xdr:row>97</xdr:row>
      <xdr:rowOff>83618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100145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8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17945</xdr:rowOff>
    </xdr:from>
    <xdr:to>
      <xdr:col>76</xdr:col>
      <xdr:colOff>165100</xdr:colOff>
      <xdr:row>97</xdr:row>
      <xdr:rowOff>119545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136072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2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52808</xdr:rowOff>
    </xdr:from>
    <xdr:to>
      <xdr:col>72</xdr:col>
      <xdr:colOff>38100</xdr:colOff>
      <xdr:row>97</xdr:row>
      <xdr:rowOff>154408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145535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77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75696</xdr:rowOff>
    </xdr:from>
    <xdr:to>
      <xdr:col>67</xdr:col>
      <xdr:colOff>101600</xdr:colOff>
      <xdr:row>98</xdr:row>
      <xdr:rowOff>5846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168423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79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目的別における類似団体平均と比較して、議会費・土木費・災害復旧費・公債費を除く全てにおいて下回っており、健全な財政運営である。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議会費は、類似団体平均</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4,710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円上回った。令和元年から報酬が改正されたことによる。今後もこの水準で推移すると考えられる。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土木費は、類似団体平均</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76,739</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円上回った</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。住宅整備事業等により増加したもの。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災害復旧費は、類似団体平均より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64,095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円上回った。令和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月豪雨災害による復旧事業により増加したもの。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公債費は、類似団体平均より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10,772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円上回った。償還額のピークは令和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年度と見込まれ、今後も高い水準で推移すると考えられる。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震災復興事業に取組んだ結果、平成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28</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年度末残高</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728</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が令和元年度末には</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396</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百万円となった。令和</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年度末残高は</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567</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実質収支額</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令和</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年度実質収支は、</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115</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百万となり、前年度比</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44</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実質単年度収支</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令和</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年度の単年度収支は、▲</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44</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百万円となり、前年度比</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33</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減となった。実質単年度収支は、</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42</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百万円となった。前年度比</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年度は全ての会計においては黒字となっており、上記の赤字額を上回っていることから、連結実質赤字比率は算定されない。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なお令和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特定環境保全下水道事業特別会計、及び簡易水道事業費特別会計について、赤字額が計上された。新型コロナウイルス感染症の影響により、特別減収対策企業債を発行したことにより、地方財政法上の資金不足が算定され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健全化法上での資金不足はない。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総合振興計画、過疎計画及び重点事業による重点選別主義による事業実施により、一般会計及び企業会計は、ほぼ横ばいの推移である。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村民所得と福祉の向上に資する施設整備を積極投資してきたことから、地方債の残高は、横ばいから増加傾向にある。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元利償還金は令和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年度、公営企業債の元利償還金に対する繰入金は令和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年度がピークの見込み。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今後は減少していく見込みである。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満期一括償還地方債を利用していない。</a:t>
          </a:r>
        </a:p>
        <a:p>
          <a:endParaRPr kumimoji="1" lang="ja-JP" altLang="en-US" sz="10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地方債の計画的な償還を図っており、一般会計等に係る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地方債の残高は減少している。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公営企業債繰入見込みについては、一般会計からの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繰入金のうち、償還に充てる経費率が増加したことに</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より平成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また、充当可能基金においては、平成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年度以後、</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減少傾向となっていたが、令和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年度末で</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1,110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年度末で</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1,240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年度末で</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1,334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以上により、令和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年度の将来負担比率の分子は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年度比▲</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439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【R1-R5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比▲</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439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百万円の主な要因</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一般会計等に係る地方債の現在高　　▲</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595</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公営企業債等繰入見込額　　　　　　▲</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347</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充当可能額　　　　　　　　　　　　＋</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378</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福島県北塩原村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地域福祉基金から</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百万円を取崩した一方で、「減債基金」に</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百万円、「ふるさとづくり寄附金基金」に</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30.5</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百万円を積立したこと等により、</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基金全体としては前年度比</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まずは緊縮財政、税徴収の強化を主とする自主財源の確保をはじめとしたあらゆる歳入の確保により、財政状況を改善する必要がある。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基金への効果的な積立を行うため、余剰金からの積立ではなく、当初予算から積立金を計上し、基金に積み増しする財源を予め確保できるよう、</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徹底した歳出削減と確実な歳入確保が最優先課題。</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公共施設等維持補修基金：公共施設等総合管理計画に基づく公共施設等の維持補修事業への活用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地域福祉基金：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保健福祉活動の促進と健康づくり事業への活用</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ふるさとづくり寄附金基金：子ども・子育て支援事業、観光・農業の発展及び継承、自然資源や歴史的財産の保存等への活用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森林環境譲与税基金：間伐や人材育成、担い手の確保、木材利用の促進や普及啓発等の森林整備への活用</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地域福祉基金：保健福祉活動団体への運営補助や高齢者の予防接種事業の実施により取崩したため、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ふるさとづくり寄附金基金：ふるさとづくり寄附金基金開始による増。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森林環境譲与税基金：後年度における森林整備事業に活用するため、森林環境譲与税交付額分の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公共施設等維持補修基金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公共施設等総合管理計画に基づき、中長期的な改修計画を立てる予定のため、計画的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3618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な積立及び取崩しを行う。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ふるさとづくり寄附金基金：積極的な広報活動により積立増加をはかり、それぞれの目的に合致する事業へ取崩し活用する。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森林環境譲与税基金：毎年度交付される森林環境譲与税は積立て、森林経営管理制度の導入に向けた計画的な取崩しを行う。</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財政調整　基金の残高は、標準財政規模の</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％程度を確保するよう努めることとしている。（</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25.6</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災害などの不測の事態に備えるとともに、緊急的な政策的事業に備え、現在高を維持出来るよう努める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百万円の積立による増。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年度に償還額のピークを見込んでいたことから、負担の平準化のため取崩しを検討していた。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以降は利率の高い借入金の繰り上げ償還を検討し、基金残高の積み増しを進める。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0" zoomScaleNormal="6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3618221</v>
      </c>
      <c r="BO4" s="436"/>
      <c r="BP4" s="436"/>
      <c r="BQ4" s="436"/>
      <c r="BR4" s="436"/>
      <c r="BS4" s="436"/>
      <c r="BT4" s="436"/>
      <c r="BU4" s="437"/>
      <c r="BV4" s="435">
        <v>3580593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5.2</v>
      </c>
      <c r="CU4" s="576"/>
      <c r="CV4" s="576"/>
      <c r="CW4" s="576"/>
      <c r="CX4" s="576"/>
      <c r="CY4" s="576"/>
      <c r="CZ4" s="576"/>
      <c r="DA4" s="577"/>
      <c r="DB4" s="575">
        <v>7.2</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3495013</v>
      </c>
      <c r="BO5" s="407"/>
      <c r="BP5" s="407"/>
      <c r="BQ5" s="407"/>
      <c r="BR5" s="407"/>
      <c r="BS5" s="407"/>
      <c r="BT5" s="407"/>
      <c r="BU5" s="408"/>
      <c r="BV5" s="406">
        <v>3380370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91.4</v>
      </c>
      <c r="CU5" s="404"/>
      <c r="CV5" s="404"/>
      <c r="CW5" s="404"/>
      <c r="CX5" s="404"/>
      <c r="CY5" s="404"/>
      <c r="CZ5" s="404"/>
      <c r="DA5" s="405"/>
      <c r="DB5" s="403">
        <v>91.7</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123208</v>
      </c>
      <c r="BO6" s="407"/>
      <c r="BP6" s="407"/>
      <c r="BQ6" s="407"/>
      <c r="BR6" s="407"/>
      <c r="BS6" s="407"/>
      <c r="BT6" s="407"/>
      <c r="BU6" s="408"/>
      <c r="BV6" s="406">
        <v>200223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91.4</v>
      </c>
      <c r="CU6" s="550"/>
      <c r="CV6" s="550"/>
      <c r="CW6" s="550"/>
      <c r="CX6" s="550"/>
      <c r="CY6" s="550"/>
      <c r="CZ6" s="550"/>
      <c r="DA6" s="551"/>
      <c r="DB6" s="549">
        <v>92.6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7655</v>
      </c>
      <c r="BO7" s="407"/>
      <c r="BP7" s="407"/>
      <c r="BQ7" s="407"/>
      <c r="BR7" s="407"/>
      <c r="BS7" s="407"/>
      <c r="BT7" s="407"/>
      <c r="BU7" s="408"/>
      <c r="BV7" s="406">
        <v>40783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2211892</v>
      </c>
      <c r="CU7" s="407"/>
      <c r="CV7" s="407"/>
      <c r="CW7" s="407"/>
      <c r="CX7" s="407"/>
      <c r="CY7" s="407"/>
      <c r="CZ7" s="407"/>
      <c r="DA7" s="408"/>
      <c r="DB7" s="406">
        <v>2201717</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115553</v>
      </c>
      <c r="BO8" s="407"/>
      <c r="BP8" s="407"/>
      <c r="BQ8" s="407"/>
      <c r="BR8" s="407"/>
      <c r="BS8" s="407"/>
      <c r="BT8" s="407"/>
      <c r="BU8" s="408"/>
      <c r="BV8" s="406">
        <v>159440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0.23</v>
      </c>
      <c r="CU8" s="510"/>
      <c r="CV8" s="510"/>
      <c r="CW8" s="510"/>
      <c r="CX8" s="510"/>
      <c r="CY8" s="510"/>
      <c r="CZ8" s="510"/>
      <c r="DA8" s="511"/>
      <c r="DB8" s="509">
        <v>0.24</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2556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-43887</v>
      </c>
      <c r="BO9" s="407"/>
      <c r="BP9" s="407"/>
      <c r="BQ9" s="407"/>
      <c r="BR9" s="407"/>
      <c r="BS9" s="407"/>
      <c r="BT9" s="407"/>
      <c r="BU9" s="408"/>
      <c r="BV9" s="406">
        <v>-11424</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16.100000000000001</v>
      </c>
      <c r="CU9" s="404"/>
      <c r="CV9" s="404"/>
      <c r="CW9" s="404"/>
      <c r="CX9" s="404"/>
      <c r="CY9" s="404"/>
      <c r="CZ9" s="404"/>
      <c r="DA9" s="405"/>
      <c r="DB9" s="403">
        <v>15.9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2831</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26</v>
      </c>
      <c r="BO10" s="407"/>
      <c r="BP10" s="407"/>
      <c r="BQ10" s="407"/>
      <c r="BR10" s="407"/>
      <c r="BS10" s="407"/>
      <c r="BT10" s="407"/>
      <c r="BU10" s="408"/>
      <c r="BV10" s="406">
        <v>50008</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1600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2427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2370</v>
      </c>
      <c r="S13" s="494"/>
      <c r="T13" s="494"/>
      <c r="U13" s="494"/>
      <c r="V13" s="495"/>
      <c r="W13" s="496" t="s">
        <v>131</v>
      </c>
      <c r="X13" s="392"/>
      <c r="Y13" s="392"/>
      <c r="Z13" s="392"/>
      <c r="AA13" s="392"/>
      <c r="AB13" s="393"/>
      <c r="AC13" s="359">
        <v>202</v>
      </c>
      <c r="AD13" s="360"/>
      <c r="AE13" s="360"/>
      <c r="AF13" s="360"/>
      <c r="AG13" s="361"/>
      <c r="AH13" s="359">
        <v>235</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-42261</v>
      </c>
      <c r="BO13" s="407"/>
      <c r="BP13" s="407"/>
      <c r="BQ13" s="407"/>
      <c r="BR13" s="407"/>
      <c r="BS13" s="407"/>
      <c r="BT13" s="407"/>
      <c r="BU13" s="408"/>
      <c r="BV13" s="406">
        <v>38584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14.6</v>
      </c>
      <c r="CU13" s="404"/>
      <c r="CV13" s="404"/>
      <c r="CW13" s="404"/>
      <c r="CX13" s="404"/>
      <c r="CY13" s="404"/>
      <c r="CZ13" s="404"/>
      <c r="DA13" s="405"/>
      <c r="DB13" s="403">
        <v>14.5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2478</v>
      </c>
      <c r="S14" s="494"/>
      <c r="T14" s="494"/>
      <c r="U14" s="494"/>
      <c r="V14" s="495"/>
      <c r="W14" s="497"/>
      <c r="X14" s="395"/>
      <c r="Y14" s="395"/>
      <c r="Z14" s="395"/>
      <c r="AA14" s="395"/>
      <c r="AB14" s="396"/>
      <c r="AC14" s="486">
        <v>13.5</v>
      </c>
      <c r="AD14" s="487"/>
      <c r="AE14" s="487"/>
      <c r="AF14" s="487"/>
      <c r="AG14" s="488"/>
      <c r="AH14" s="486">
        <v>14.6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63.6</v>
      </c>
      <c r="CU14" s="504"/>
      <c r="CV14" s="504"/>
      <c r="CW14" s="504"/>
      <c r="CX14" s="504"/>
      <c r="CY14" s="504"/>
      <c r="CZ14" s="504"/>
      <c r="DA14" s="505"/>
      <c r="DB14" s="503">
        <v>61.2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2441</v>
      </c>
      <c r="S15" s="494"/>
      <c r="T15" s="494"/>
      <c r="U15" s="494"/>
      <c r="V15" s="495"/>
      <c r="W15" s="496" t="s">
        <v>137</v>
      </c>
      <c r="X15" s="392"/>
      <c r="Y15" s="392"/>
      <c r="Z15" s="392"/>
      <c r="AA15" s="392"/>
      <c r="AB15" s="393"/>
      <c r="AC15" s="359">
        <v>294</v>
      </c>
      <c r="AD15" s="360"/>
      <c r="AE15" s="360"/>
      <c r="AF15" s="360"/>
      <c r="AG15" s="361"/>
      <c r="AH15" s="359">
        <v>348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462230</v>
      </c>
      <c r="BO15" s="436"/>
      <c r="BP15" s="436"/>
      <c r="BQ15" s="436"/>
      <c r="BR15" s="436"/>
      <c r="BS15" s="436"/>
      <c r="BT15" s="436"/>
      <c r="BU15" s="437"/>
      <c r="BV15" s="435">
        <v>467091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19.7</v>
      </c>
      <c r="AD16" s="487"/>
      <c r="AE16" s="487"/>
      <c r="AF16" s="487"/>
      <c r="AG16" s="488"/>
      <c r="AH16" s="486">
        <v>21.6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2078207</v>
      </c>
      <c r="BO16" s="407"/>
      <c r="BP16" s="407"/>
      <c r="BQ16" s="407"/>
      <c r="BR16" s="407"/>
      <c r="BS16" s="407"/>
      <c r="BT16" s="407"/>
      <c r="BU16" s="408"/>
      <c r="BV16" s="406">
        <v>2052496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997</v>
      </c>
      <c r="AD17" s="360"/>
      <c r="AE17" s="360"/>
      <c r="AF17" s="360"/>
      <c r="AG17" s="361"/>
      <c r="AH17" s="359">
        <v>1026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586011</v>
      </c>
      <c r="BO17" s="407"/>
      <c r="BP17" s="407"/>
      <c r="BQ17" s="407"/>
      <c r="BR17" s="407"/>
      <c r="BS17" s="407"/>
      <c r="BT17" s="407"/>
      <c r="BU17" s="408"/>
      <c r="BV17" s="406">
        <v>594906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234.08</v>
      </c>
      <c r="M18" s="459"/>
      <c r="N18" s="459"/>
      <c r="O18" s="459"/>
      <c r="P18" s="459"/>
      <c r="Q18" s="459"/>
      <c r="R18" s="460"/>
      <c r="S18" s="460"/>
      <c r="T18" s="460"/>
      <c r="U18" s="460"/>
      <c r="V18" s="461"/>
      <c r="W18" s="477"/>
      <c r="X18" s="478"/>
      <c r="Y18" s="478"/>
      <c r="Z18" s="478"/>
      <c r="AA18" s="478"/>
      <c r="AB18" s="502"/>
      <c r="AC18" s="376">
        <v>66.8</v>
      </c>
      <c r="AD18" s="377"/>
      <c r="AE18" s="377"/>
      <c r="AF18" s="377"/>
      <c r="AG18" s="462"/>
      <c r="AH18" s="376">
        <v>63.8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2078106</v>
      </c>
      <c r="BO18" s="407"/>
      <c r="BP18" s="407"/>
      <c r="BQ18" s="407"/>
      <c r="BR18" s="407"/>
      <c r="BS18" s="407"/>
      <c r="BT18" s="407"/>
      <c r="BU18" s="408"/>
      <c r="BV18" s="406">
        <v>2056427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2844643</v>
      </c>
      <c r="BO19" s="407"/>
      <c r="BP19" s="407"/>
      <c r="BQ19" s="407"/>
      <c r="BR19" s="407"/>
      <c r="BS19" s="407"/>
      <c r="BT19" s="407"/>
      <c r="BU19" s="408"/>
      <c r="BV19" s="406">
        <v>2843171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1003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3916802</v>
      </c>
      <c r="BO22" s="436"/>
      <c r="BP22" s="436"/>
      <c r="BQ22" s="436"/>
      <c r="BR22" s="436"/>
      <c r="BS22" s="436"/>
      <c r="BT22" s="436"/>
      <c r="BU22" s="437"/>
      <c r="BV22" s="435">
        <v>4111861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3613392</v>
      </c>
      <c r="BO23" s="407"/>
      <c r="BP23" s="407"/>
      <c r="BQ23" s="407"/>
      <c r="BR23" s="407"/>
      <c r="BS23" s="407"/>
      <c r="BT23" s="407"/>
      <c r="BU23" s="408"/>
      <c r="BV23" s="406">
        <v>3782508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7030</v>
      </c>
      <c r="R24" s="360"/>
      <c r="S24" s="360"/>
      <c r="T24" s="360"/>
      <c r="U24" s="360"/>
      <c r="V24" s="361"/>
      <c r="W24" s="449"/>
      <c r="X24" s="386"/>
      <c r="Y24" s="387"/>
      <c r="Z24" s="362" t="s">
        <v>162</v>
      </c>
      <c r="AA24" s="363"/>
      <c r="AB24" s="363"/>
      <c r="AC24" s="363"/>
      <c r="AD24" s="363"/>
      <c r="AE24" s="363"/>
      <c r="AF24" s="363"/>
      <c r="AG24" s="364"/>
      <c r="AH24" s="359">
        <v>54</v>
      </c>
      <c r="AI24" s="360"/>
      <c r="AJ24" s="360"/>
      <c r="AK24" s="360"/>
      <c r="AL24" s="361"/>
      <c r="AM24" s="359">
        <v>155898</v>
      </c>
      <c r="AN24" s="360"/>
      <c r="AO24" s="360"/>
      <c r="AP24" s="360"/>
      <c r="AQ24" s="360"/>
      <c r="AR24" s="361"/>
      <c r="AS24" s="359">
        <v>2887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2921960</v>
      </c>
      <c r="BO24" s="407"/>
      <c r="BP24" s="407"/>
      <c r="BQ24" s="407"/>
      <c r="BR24" s="407"/>
      <c r="BS24" s="407"/>
      <c r="BT24" s="407"/>
      <c r="BU24" s="408"/>
      <c r="BV24" s="406">
        <v>3003664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5630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t="s">
        <v>122</v>
      </c>
      <c r="BO25" s="436"/>
      <c r="BP25" s="436"/>
      <c r="BQ25" s="436"/>
      <c r="BR25" s="436"/>
      <c r="BS25" s="436"/>
      <c r="BT25" s="436"/>
      <c r="BU25" s="437"/>
      <c r="BV25" s="435" t="s">
        <v>122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5280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3080</v>
      </c>
      <c r="R27" s="360"/>
      <c r="S27" s="360"/>
      <c r="T27" s="360"/>
      <c r="U27" s="360"/>
      <c r="V27" s="361"/>
      <c r="W27" s="449"/>
      <c r="X27" s="386"/>
      <c r="Y27" s="387"/>
      <c r="Z27" s="362" t="s">
        <v>171</v>
      </c>
      <c r="AA27" s="363"/>
      <c r="AB27" s="363"/>
      <c r="AC27" s="363"/>
      <c r="AD27" s="363"/>
      <c r="AE27" s="363"/>
      <c r="AF27" s="363"/>
      <c r="AG27" s="364"/>
      <c r="AH27" s="359">
        <v>6</v>
      </c>
      <c r="AI27" s="360"/>
      <c r="AJ27" s="360"/>
      <c r="AK27" s="360"/>
      <c r="AL27" s="361"/>
      <c r="AM27" s="359">
        <v>17202</v>
      </c>
      <c r="AN27" s="360"/>
      <c r="AO27" s="360"/>
      <c r="AP27" s="360"/>
      <c r="AQ27" s="360"/>
      <c r="AR27" s="361"/>
      <c r="AS27" s="359">
        <v>2867</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25730</v>
      </c>
      <c r="BO27" s="441"/>
      <c r="BP27" s="441"/>
      <c r="BQ27" s="441"/>
      <c r="BR27" s="441"/>
      <c r="BS27" s="441"/>
      <c r="BT27" s="441"/>
      <c r="BU27" s="442"/>
      <c r="BV27" s="440">
        <v>25730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2490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567312</v>
      </c>
      <c r="BO28" s="436"/>
      <c r="BP28" s="436"/>
      <c r="BQ28" s="436"/>
      <c r="BR28" s="436"/>
      <c r="BS28" s="436"/>
      <c r="BT28" s="436"/>
      <c r="BU28" s="437"/>
      <c r="BV28" s="435">
        <v>567286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8</v>
      </c>
      <c r="M29" s="360"/>
      <c r="N29" s="360"/>
      <c r="O29" s="360"/>
      <c r="P29" s="361"/>
      <c r="Q29" s="359">
        <v>2240</v>
      </c>
      <c r="R29" s="360"/>
      <c r="S29" s="360"/>
      <c r="T29" s="360"/>
      <c r="U29" s="360"/>
      <c r="V29" s="361"/>
      <c r="W29" s="450"/>
      <c r="X29" s="451"/>
      <c r="Y29" s="452"/>
      <c r="Z29" s="362" t="s">
        <v>177</v>
      </c>
      <c r="AA29" s="363"/>
      <c r="AB29" s="363"/>
      <c r="AC29" s="363"/>
      <c r="AD29" s="363"/>
      <c r="AE29" s="363"/>
      <c r="AF29" s="363"/>
      <c r="AG29" s="364"/>
      <c r="AH29" s="359">
        <v>60</v>
      </c>
      <c r="AI29" s="360"/>
      <c r="AJ29" s="360"/>
      <c r="AK29" s="360"/>
      <c r="AL29" s="361"/>
      <c r="AM29" s="359">
        <v>173100</v>
      </c>
      <c r="AN29" s="360"/>
      <c r="AO29" s="360"/>
      <c r="AP29" s="360"/>
      <c r="AQ29" s="360"/>
      <c r="AR29" s="361"/>
      <c r="AS29" s="359">
        <v>2885</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132801</v>
      </c>
      <c r="BO29" s="407"/>
      <c r="BP29" s="407"/>
      <c r="BQ29" s="407"/>
      <c r="BR29" s="407"/>
      <c r="BS29" s="407"/>
      <c r="BT29" s="407"/>
      <c r="BU29" s="408"/>
      <c r="BV29" s="406">
        <v>82799</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94.7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481148</v>
      </c>
      <c r="BO30" s="441"/>
      <c r="BP30" s="441"/>
      <c r="BQ30" s="441"/>
      <c r="BR30" s="441"/>
      <c r="BS30" s="441"/>
      <c r="BT30" s="441"/>
      <c r="BU30" s="442"/>
      <c r="BV30" s="440">
        <v>453298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国民健康保険事業費特別会計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簡易水道事業費特別会計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福島県市町村総合事務組合一般会計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㈱ラビスパ</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介護保険事業特別会計（保険事業勘定）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6</v>
      </c>
      <c r="BF35" s="354"/>
      <c r="BG35" s="355" t="str">
        <f>IF('各会計、関係団体の財政状況及び健全化判断比率'!B32="","",'各会計、関係団体の財政状況及び健全化判断比率'!B32)</f>
        <v>特定環境保全下水道事業特別会計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福島県市町村総合事務組合消防補償等特別会計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7</v>
      </c>
      <c r="BF36" s="354"/>
      <c r="BG36" s="355" t="str">
        <f>IF('各会計、関係団体の財政状況及び健全化判断比率'!B33="","",'各会計、関係団体の財政状況及び健全化判断比率'!B33)</f>
        <v>農業集落排水事業特別会計</v>
      </c>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福島県市町村総合事務組合消防賞じゅつ金特別会計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8</v>
      </c>
      <c r="BF37" s="354"/>
      <c r="BG37" s="355" t="str">
        <f>IF('各会計、関係団体の財政状況及び健全化判断比率'!B34="","",'各会計、関係団体の財政状況及び健全化判断比率'!B34)</f>
        <v>簡易排水施設事業特別会計</v>
      </c>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福島県市町村総合事務組合非常勤職員公務災害補償特別会計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福島県市町村総合事務組合自治会館管理特別会計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喜多方地方広域市町村圏組合一般会計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喜多方地方広域市町村圏組合喜多方プラザ特別会計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福島県後期高齢者医療広域連合一般会計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福島県後期高齢者医療広域連合後期高齢者医療特別会計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QgVPo4txpG8gKJZ4xw0E59V0Hb+pVnWXLyjZcRIG9b9Cwy7kwXbQsS2d3HBKUQLBeAVkqnYHdml1v0X4+mfqRw==" saltValue="Vk38ZfOzg2C/hFwe7MCzj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521945</v>
      </c>
      <c r="S5" s="664"/>
      <c r="T5" s="664"/>
      <c r="U5" s="664"/>
      <c r="V5" s="664"/>
      <c r="W5" s="664"/>
      <c r="X5" s="664"/>
      <c r="Y5" s="689"/>
      <c r="Z5" s="702">
        <v>14.4</v>
      </c>
      <c r="AA5" s="702"/>
      <c r="AB5" s="702"/>
      <c r="AC5" s="702"/>
      <c r="AD5" s="703">
        <v>521945</v>
      </c>
      <c r="AE5" s="703"/>
      <c r="AF5" s="703"/>
      <c r="AG5" s="703"/>
      <c r="AH5" s="703"/>
      <c r="AI5" s="703"/>
      <c r="AJ5" s="703"/>
      <c r="AK5" s="703"/>
      <c r="AL5" s="690">
        <v>23</v>
      </c>
      <c r="AM5" s="672"/>
      <c r="AN5" s="672"/>
      <c r="AO5" s="691"/>
      <c r="AP5" s="666" t="s">
        <v>216</v>
      </c>
      <c r="AQ5" s="667"/>
      <c r="AR5" s="667"/>
      <c r="AS5" s="667"/>
      <c r="AT5" s="667"/>
      <c r="AU5" s="667"/>
      <c r="AV5" s="667"/>
      <c r="AW5" s="667"/>
      <c r="AX5" s="667"/>
      <c r="AY5" s="667"/>
      <c r="AZ5" s="667"/>
      <c r="BA5" s="667"/>
      <c r="BB5" s="667"/>
      <c r="BC5" s="667"/>
      <c r="BD5" s="667"/>
      <c r="BE5" s="667"/>
      <c r="BF5" s="668"/>
      <c r="BG5" s="608">
        <v>474791</v>
      </c>
      <c r="BH5" s="609"/>
      <c r="BI5" s="609"/>
      <c r="BJ5" s="609"/>
      <c r="BK5" s="609"/>
      <c r="BL5" s="609"/>
      <c r="BM5" s="609"/>
      <c r="BN5" s="610"/>
      <c r="BO5" s="646">
        <v>91</v>
      </c>
      <c r="BP5" s="646"/>
      <c r="BQ5" s="646"/>
      <c r="BR5" s="646"/>
      <c r="BS5" s="647" t="s">
        <v>122</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31684</v>
      </c>
      <c r="S6" s="609"/>
      <c r="T6" s="609"/>
      <c r="U6" s="609"/>
      <c r="V6" s="609"/>
      <c r="W6" s="609"/>
      <c r="X6" s="609"/>
      <c r="Y6" s="610"/>
      <c r="Z6" s="646">
        <v>0.9</v>
      </c>
      <c r="AA6" s="646"/>
      <c r="AB6" s="646"/>
      <c r="AC6" s="646"/>
      <c r="AD6" s="647">
        <v>31684</v>
      </c>
      <c r="AE6" s="647"/>
      <c r="AF6" s="647"/>
      <c r="AG6" s="647"/>
      <c r="AH6" s="647"/>
      <c r="AI6" s="647"/>
      <c r="AJ6" s="647"/>
      <c r="AK6" s="647"/>
      <c r="AL6" s="611">
        <v>1.4</v>
      </c>
      <c r="AM6" s="612"/>
      <c r="AN6" s="612"/>
      <c r="AO6" s="648"/>
      <c r="AP6" s="605" t="s">
        <v>221</v>
      </c>
      <c r="AQ6" s="606"/>
      <c r="AR6" s="606"/>
      <c r="AS6" s="606"/>
      <c r="AT6" s="606"/>
      <c r="AU6" s="606"/>
      <c r="AV6" s="606"/>
      <c r="AW6" s="606"/>
      <c r="AX6" s="606"/>
      <c r="AY6" s="606"/>
      <c r="AZ6" s="606"/>
      <c r="BA6" s="606"/>
      <c r="BB6" s="606"/>
      <c r="BC6" s="606"/>
      <c r="BD6" s="606"/>
      <c r="BE6" s="606"/>
      <c r="BF6" s="607"/>
      <c r="BG6" s="608">
        <v>474791</v>
      </c>
      <c r="BH6" s="609"/>
      <c r="BI6" s="609"/>
      <c r="BJ6" s="609"/>
      <c r="BK6" s="609"/>
      <c r="BL6" s="609"/>
      <c r="BM6" s="609"/>
      <c r="BN6" s="610"/>
      <c r="BO6" s="646">
        <v>91</v>
      </c>
      <c r="BP6" s="646"/>
      <c r="BQ6" s="646"/>
      <c r="BR6" s="646"/>
      <c r="BS6" s="647" t="s">
        <v>122</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64535</v>
      </c>
      <c r="CS6" s="609"/>
      <c r="CT6" s="609"/>
      <c r="CU6" s="609"/>
      <c r="CV6" s="609"/>
      <c r="CW6" s="609"/>
      <c r="CX6" s="609"/>
      <c r="CY6" s="610"/>
      <c r="CZ6" s="690">
        <v>1.8</v>
      </c>
      <c r="DA6" s="672"/>
      <c r="DB6" s="672"/>
      <c r="DC6" s="692"/>
      <c r="DD6" s="614" t="s">
        <v>122</v>
      </c>
      <c r="DE6" s="609"/>
      <c r="DF6" s="609"/>
      <c r="DG6" s="609"/>
      <c r="DH6" s="609"/>
      <c r="DI6" s="609"/>
      <c r="DJ6" s="609"/>
      <c r="DK6" s="609"/>
      <c r="DL6" s="609"/>
      <c r="DM6" s="609"/>
      <c r="DN6" s="609"/>
      <c r="DO6" s="609"/>
      <c r="DP6" s="610"/>
      <c r="DQ6" s="614">
        <v>64535</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72</v>
      </c>
      <c r="S7" s="609"/>
      <c r="T7" s="609"/>
      <c r="U7" s="609"/>
      <c r="V7" s="609"/>
      <c r="W7" s="609"/>
      <c r="X7" s="609"/>
      <c r="Y7" s="610"/>
      <c r="Z7" s="646">
        <v>0</v>
      </c>
      <c r="AA7" s="646"/>
      <c r="AB7" s="646"/>
      <c r="AC7" s="646"/>
      <c r="AD7" s="647">
        <v>72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102595</v>
      </c>
      <c r="BH7" s="609"/>
      <c r="BI7" s="609"/>
      <c r="BJ7" s="609"/>
      <c r="BK7" s="609"/>
      <c r="BL7" s="609"/>
      <c r="BM7" s="609"/>
      <c r="BN7" s="610"/>
      <c r="BO7" s="646">
        <v>19.7</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770709</v>
      </c>
      <c r="CS7" s="609"/>
      <c r="CT7" s="609"/>
      <c r="CU7" s="609"/>
      <c r="CV7" s="609"/>
      <c r="CW7" s="609"/>
      <c r="CX7" s="609"/>
      <c r="CY7" s="610"/>
      <c r="CZ7" s="646">
        <v>22.1</v>
      </c>
      <c r="DA7" s="646"/>
      <c r="DB7" s="646"/>
      <c r="DC7" s="646"/>
      <c r="DD7" s="614">
        <v>43109</v>
      </c>
      <c r="DE7" s="609"/>
      <c r="DF7" s="609"/>
      <c r="DG7" s="609"/>
      <c r="DH7" s="609"/>
      <c r="DI7" s="609"/>
      <c r="DJ7" s="609"/>
      <c r="DK7" s="609"/>
      <c r="DL7" s="609"/>
      <c r="DM7" s="609"/>
      <c r="DN7" s="609"/>
      <c r="DO7" s="609"/>
      <c r="DP7" s="610"/>
      <c r="DQ7" s="614">
        <v>721032</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960</v>
      </c>
      <c r="S8" s="609"/>
      <c r="T8" s="609"/>
      <c r="U8" s="609"/>
      <c r="V8" s="609"/>
      <c r="W8" s="609"/>
      <c r="X8" s="609"/>
      <c r="Y8" s="610"/>
      <c r="Z8" s="646">
        <v>0</v>
      </c>
      <c r="AA8" s="646"/>
      <c r="AB8" s="646"/>
      <c r="AC8" s="646"/>
      <c r="AD8" s="647">
        <v>960</v>
      </c>
      <c r="AE8" s="647"/>
      <c r="AF8" s="647"/>
      <c r="AG8" s="647"/>
      <c r="AH8" s="647"/>
      <c r="AI8" s="647"/>
      <c r="AJ8" s="647"/>
      <c r="AK8" s="647"/>
      <c r="AL8" s="611">
        <v>0</v>
      </c>
      <c r="AM8" s="612"/>
      <c r="AN8" s="612"/>
      <c r="AO8" s="648"/>
      <c r="AP8" s="605" t="s">
        <v>227</v>
      </c>
      <c r="AQ8" s="606"/>
      <c r="AR8" s="606"/>
      <c r="AS8" s="606"/>
      <c r="AT8" s="606"/>
      <c r="AU8" s="606"/>
      <c r="AV8" s="606"/>
      <c r="AW8" s="606"/>
      <c r="AX8" s="606"/>
      <c r="AY8" s="606"/>
      <c r="AZ8" s="606"/>
      <c r="BA8" s="606"/>
      <c r="BB8" s="606"/>
      <c r="BC8" s="606"/>
      <c r="BD8" s="606"/>
      <c r="BE8" s="606"/>
      <c r="BF8" s="607"/>
      <c r="BG8" s="608">
        <v>4829</v>
      </c>
      <c r="BH8" s="609"/>
      <c r="BI8" s="609"/>
      <c r="BJ8" s="609"/>
      <c r="BK8" s="609"/>
      <c r="BL8" s="609"/>
      <c r="BM8" s="609"/>
      <c r="BN8" s="610"/>
      <c r="BO8" s="646">
        <v>0.9</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424752</v>
      </c>
      <c r="CS8" s="609"/>
      <c r="CT8" s="609"/>
      <c r="CU8" s="609"/>
      <c r="CV8" s="609"/>
      <c r="CW8" s="609"/>
      <c r="CX8" s="609"/>
      <c r="CY8" s="610"/>
      <c r="CZ8" s="646">
        <v>12.2</v>
      </c>
      <c r="DA8" s="646"/>
      <c r="DB8" s="646"/>
      <c r="DC8" s="646"/>
      <c r="DD8" s="614" t="s">
        <v>122</v>
      </c>
      <c r="DE8" s="609"/>
      <c r="DF8" s="609"/>
      <c r="DG8" s="609"/>
      <c r="DH8" s="609"/>
      <c r="DI8" s="609"/>
      <c r="DJ8" s="609"/>
      <c r="DK8" s="609"/>
      <c r="DL8" s="609"/>
      <c r="DM8" s="609"/>
      <c r="DN8" s="609"/>
      <c r="DO8" s="609"/>
      <c r="DP8" s="610"/>
      <c r="DQ8" s="614">
        <v>298534</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1037</v>
      </c>
      <c r="S9" s="609"/>
      <c r="T9" s="609"/>
      <c r="U9" s="609"/>
      <c r="V9" s="609"/>
      <c r="W9" s="609"/>
      <c r="X9" s="609"/>
      <c r="Y9" s="610"/>
      <c r="Z9" s="646">
        <v>0</v>
      </c>
      <c r="AA9" s="646"/>
      <c r="AB9" s="646"/>
      <c r="AC9" s="646"/>
      <c r="AD9" s="647">
        <v>1037</v>
      </c>
      <c r="AE9" s="647"/>
      <c r="AF9" s="647"/>
      <c r="AG9" s="647"/>
      <c r="AH9" s="647"/>
      <c r="AI9" s="647"/>
      <c r="AJ9" s="647"/>
      <c r="AK9" s="647"/>
      <c r="AL9" s="611">
        <v>0</v>
      </c>
      <c r="AM9" s="612"/>
      <c r="AN9" s="612"/>
      <c r="AO9" s="648"/>
      <c r="AP9" s="605" t="s">
        <v>230</v>
      </c>
      <c r="AQ9" s="606"/>
      <c r="AR9" s="606"/>
      <c r="AS9" s="606"/>
      <c r="AT9" s="606"/>
      <c r="AU9" s="606"/>
      <c r="AV9" s="606"/>
      <c r="AW9" s="606"/>
      <c r="AX9" s="606"/>
      <c r="AY9" s="606"/>
      <c r="AZ9" s="606"/>
      <c r="BA9" s="606"/>
      <c r="BB9" s="606"/>
      <c r="BC9" s="606"/>
      <c r="BD9" s="606"/>
      <c r="BE9" s="606"/>
      <c r="BF9" s="607"/>
      <c r="BG9" s="608">
        <v>82726</v>
      </c>
      <c r="BH9" s="609"/>
      <c r="BI9" s="609"/>
      <c r="BJ9" s="609"/>
      <c r="BK9" s="609"/>
      <c r="BL9" s="609"/>
      <c r="BM9" s="609"/>
      <c r="BN9" s="610"/>
      <c r="BO9" s="646">
        <v>15.8</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206070</v>
      </c>
      <c r="CS9" s="609"/>
      <c r="CT9" s="609"/>
      <c r="CU9" s="609"/>
      <c r="CV9" s="609"/>
      <c r="CW9" s="609"/>
      <c r="CX9" s="609"/>
      <c r="CY9" s="610"/>
      <c r="CZ9" s="646">
        <v>5.9</v>
      </c>
      <c r="DA9" s="646"/>
      <c r="DB9" s="646"/>
      <c r="DC9" s="646"/>
      <c r="DD9" s="614" t="s">
        <v>122</v>
      </c>
      <c r="DE9" s="609"/>
      <c r="DF9" s="609"/>
      <c r="DG9" s="609"/>
      <c r="DH9" s="609"/>
      <c r="DI9" s="609"/>
      <c r="DJ9" s="609"/>
      <c r="DK9" s="609"/>
      <c r="DL9" s="609"/>
      <c r="DM9" s="609"/>
      <c r="DN9" s="609"/>
      <c r="DO9" s="609"/>
      <c r="DP9" s="610"/>
      <c r="DQ9" s="614">
        <v>150047</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12806</v>
      </c>
      <c r="BH10" s="609"/>
      <c r="BI10" s="609"/>
      <c r="BJ10" s="609"/>
      <c r="BK10" s="609"/>
      <c r="BL10" s="609"/>
      <c r="BM10" s="609"/>
      <c r="BN10" s="610"/>
      <c r="BO10" s="646">
        <v>2.5</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69885</v>
      </c>
      <c r="S11" s="609"/>
      <c r="T11" s="609"/>
      <c r="U11" s="609"/>
      <c r="V11" s="609"/>
      <c r="W11" s="609"/>
      <c r="X11" s="609"/>
      <c r="Y11" s="610"/>
      <c r="Z11" s="611">
        <v>1.9</v>
      </c>
      <c r="AA11" s="612"/>
      <c r="AB11" s="612"/>
      <c r="AC11" s="613"/>
      <c r="AD11" s="614">
        <v>69885</v>
      </c>
      <c r="AE11" s="609"/>
      <c r="AF11" s="609"/>
      <c r="AG11" s="609"/>
      <c r="AH11" s="609"/>
      <c r="AI11" s="609"/>
      <c r="AJ11" s="609"/>
      <c r="AK11" s="610"/>
      <c r="AL11" s="611">
        <v>3.1</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2234</v>
      </c>
      <c r="BH11" s="609"/>
      <c r="BI11" s="609"/>
      <c r="BJ11" s="609"/>
      <c r="BK11" s="609"/>
      <c r="BL11" s="609"/>
      <c r="BM11" s="609"/>
      <c r="BN11" s="610"/>
      <c r="BO11" s="646">
        <v>0.4</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176090</v>
      </c>
      <c r="CS11" s="609"/>
      <c r="CT11" s="609"/>
      <c r="CU11" s="609"/>
      <c r="CV11" s="609"/>
      <c r="CW11" s="609"/>
      <c r="CX11" s="609"/>
      <c r="CY11" s="610"/>
      <c r="CZ11" s="646">
        <v>5</v>
      </c>
      <c r="DA11" s="646"/>
      <c r="DB11" s="646"/>
      <c r="DC11" s="646"/>
      <c r="DD11" s="614">
        <v>5980</v>
      </c>
      <c r="DE11" s="609"/>
      <c r="DF11" s="609"/>
      <c r="DG11" s="609"/>
      <c r="DH11" s="609"/>
      <c r="DI11" s="609"/>
      <c r="DJ11" s="609"/>
      <c r="DK11" s="609"/>
      <c r="DL11" s="609"/>
      <c r="DM11" s="609"/>
      <c r="DN11" s="609"/>
      <c r="DO11" s="609"/>
      <c r="DP11" s="610"/>
      <c r="DQ11" s="614">
        <v>121516</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348004</v>
      </c>
      <c r="BH12" s="609"/>
      <c r="BI12" s="609"/>
      <c r="BJ12" s="609"/>
      <c r="BK12" s="609"/>
      <c r="BL12" s="609"/>
      <c r="BM12" s="609"/>
      <c r="BN12" s="610"/>
      <c r="BO12" s="646">
        <v>66.7</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179388</v>
      </c>
      <c r="CS12" s="609"/>
      <c r="CT12" s="609"/>
      <c r="CU12" s="609"/>
      <c r="CV12" s="609"/>
      <c r="CW12" s="609"/>
      <c r="CX12" s="609"/>
      <c r="CY12" s="610"/>
      <c r="CZ12" s="646">
        <v>5.0999999999999996</v>
      </c>
      <c r="DA12" s="646"/>
      <c r="DB12" s="646"/>
      <c r="DC12" s="646"/>
      <c r="DD12" s="614">
        <v>20426</v>
      </c>
      <c r="DE12" s="609"/>
      <c r="DF12" s="609"/>
      <c r="DG12" s="609"/>
      <c r="DH12" s="609"/>
      <c r="DI12" s="609"/>
      <c r="DJ12" s="609"/>
      <c r="DK12" s="609"/>
      <c r="DL12" s="609"/>
      <c r="DM12" s="609"/>
      <c r="DN12" s="609"/>
      <c r="DO12" s="609"/>
      <c r="DP12" s="610"/>
      <c r="DQ12" s="614">
        <v>143291</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337298</v>
      </c>
      <c r="BH13" s="609"/>
      <c r="BI13" s="609"/>
      <c r="BJ13" s="609"/>
      <c r="BK13" s="609"/>
      <c r="BL13" s="609"/>
      <c r="BM13" s="609"/>
      <c r="BN13" s="610"/>
      <c r="BO13" s="646">
        <v>64.599999999999994</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586564</v>
      </c>
      <c r="CS13" s="609"/>
      <c r="CT13" s="609"/>
      <c r="CU13" s="609"/>
      <c r="CV13" s="609"/>
      <c r="CW13" s="609"/>
      <c r="CX13" s="609"/>
      <c r="CY13" s="610"/>
      <c r="CZ13" s="646">
        <v>16.8</v>
      </c>
      <c r="DA13" s="646"/>
      <c r="DB13" s="646"/>
      <c r="DC13" s="646"/>
      <c r="DD13" s="614">
        <v>234605</v>
      </c>
      <c r="DE13" s="609"/>
      <c r="DF13" s="609"/>
      <c r="DG13" s="609"/>
      <c r="DH13" s="609"/>
      <c r="DI13" s="609"/>
      <c r="DJ13" s="609"/>
      <c r="DK13" s="609"/>
      <c r="DL13" s="609"/>
      <c r="DM13" s="609"/>
      <c r="DN13" s="609"/>
      <c r="DO13" s="609"/>
      <c r="DP13" s="610"/>
      <c r="DQ13" s="614">
        <v>363101</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320</v>
      </c>
      <c r="S14" s="609"/>
      <c r="T14" s="609"/>
      <c r="U14" s="609"/>
      <c r="V14" s="609"/>
      <c r="W14" s="609"/>
      <c r="X14" s="609"/>
      <c r="Y14" s="610"/>
      <c r="Z14" s="646">
        <v>0</v>
      </c>
      <c r="AA14" s="646"/>
      <c r="AB14" s="646"/>
      <c r="AC14" s="646"/>
      <c r="AD14" s="647">
        <v>320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11189</v>
      </c>
      <c r="BH14" s="609"/>
      <c r="BI14" s="609"/>
      <c r="BJ14" s="609"/>
      <c r="BK14" s="609"/>
      <c r="BL14" s="609"/>
      <c r="BM14" s="609"/>
      <c r="BN14" s="610"/>
      <c r="BO14" s="646">
        <v>2.1</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149246</v>
      </c>
      <c r="CS14" s="609"/>
      <c r="CT14" s="609"/>
      <c r="CU14" s="609"/>
      <c r="CV14" s="609"/>
      <c r="CW14" s="609"/>
      <c r="CX14" s="609"/>
      <c r="CY14" s="610"/>
      <c r="CZ14" s="646">
        <v>4.3</v>
      </c>
      <c r="DA14" s="646"/>
      <c r="DB14" s="646"/>
      <c r="DC14" s="646"/>
      <c r="DD14" s="614">
        <v>2842</v>
      </c>
      <c r="DE14" s="609"/>
      <c r="DF14" s="609"/>
      <c r="DG14" s="609"/>
      <c r="DH14" s="609"/>
      <c r="DI14" s="609"/>
      <c r="DJ14" s="609"/>
      <c r="DK14" s="609"/>
      <c r="DL14" s="609"/>
      <c r="DM14" s="609"/>
      <c r="DN14" s="609"/>
      <c r="DO14" s="609"/>
      <c r="DP14" s="610"/>
      <c r="DQ14" s="614">
        <v>143746</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13003</v>
      </c>
      <c r="BH15" s="609"/>
      <c r="BI15" s="609"/>
      <c r="BJ15" s="609"/>
      <c r="BK15" s="609"/>
      <c r="BL15" s="609"/>
      <c r="BM15" s="609"/>
      <c r="BN15" s="610"/>
      <c r="BO15" s="646">
        <v>2.5</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268521</v>
      </c>
      <c r="CS15" s="609"/>
      <c r="CT15" s="609"/>
      <c r="CU15" s="609"/>
      <c r="CV15" s="609"/>
      <c r="CW15" s="609"/>
      <c r="CX15" s="609"/>
      <c r="CY15" s="610"/>
      <c r="CZ15" s="646">
        <v>7.7</v>
      </c>
      <c r="DA15" s="646"/>
      <c r="DB15" s="646"/>
      <c r="DC15" s="646"/>
      <c r="DD15" s="614">
        <v>5986</v>
      </c>
      <c r="DE15" s="609"/>
      <c r="DF15" s="609"/>
      <c r="DG15" s="609"/>
      <c r="DH15" s="609"/>
      <c r="DI15" s="609"/>
      <c r="DJ15" s="609"/>
      <c r="DK15" s="609"/>
      <c r="DL15" s="609"/>
      <c r="DM15" s="609"/>
      <c r="DN15" s="609"/>
      <c r="DO15" s="609"/>
      <c r="DP15" s="610"/>
      <c r="DQ15" s="614">
        <v>258088</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2351</v>
      </c>
      <c r="S16" s="609"/>
      <c r="T16" s="609"/>
      <c r="U16" s="609"/>
      <c r="V16" s="609"/>
      <c r="W16" s="609"/>
      <c r="X16" s="609"/>
      <c r="Y16" s="610"/>
      <c r="Z16" s="646">
        <v>0.1</v>
      </c>
      <c r="AA16" s="646"/>
      <c r="AB16" s="646"/>
      <c r="AC16" s="646"/>
      <c r="AD16" s="647">
        <v>2351</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203334</v>
      </c>
      <c r="CS16" s="609"/>
      <c r="CT16" s="609"/>
      <c r="CU16" s="609"/>
      <c r="CV16" s="609"/>
      <c r="CW16" s="609"/>
      <c r="CX16" s="609"/>
      <c r="CY16" s="610"/>
      <c r="CZ16" s="646">
        <v>5.8</v>
      </c>
      <c r="DA16" s="646"/>
      <c r="DB16" s="646"/>
      <c r="DC16" s="646"/>
      <c r="DD16" s="614" t="s">
        <v>122</v>
      </c>
      <c r="DE16" s="609"/>
      <c r="DF16" s="609"/>
      <c r="DG16" s="609"/>
      <c r="DH16" s="609"/>
      <c r="DI16" s="609"/>
      <c r="DJ16" s="609"/>
      <c r="DK16" s="609"/>
      <c r="DL16" s="609"/>
      <c r="DM16" s="609"/>
      <c r="DN16" s="609"/>
      <c r="DO16" s="609"/>
      <c r="DP16" s="610"/>
      <c r="DQ16" s="614">
        <v>758</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8059</v>
      </c>
      <c r="S17" s="609"/>
      <c r="T17" s="609"/>
      <c r="U17" s="609"/>
      <c r="V17" s="609"/>
      <c r="W17" s="609"/>
      <c r="X17" s="609"/>
      <c r="Y17" s="610"/>
      <c r="Z17" s="646">
        <v>0.2</v>
      </c>
      <c r="AA17" s="646"/>
      <c r="AB17" s="646"/>
      <c r="AC17" s="646"/>
      <c r="AD17" s="647">
        <v>8059</v>
      </c>
      <c r="AE17" s="647"/>
      <c r="AF17" s="647"/>
      <c r="AG17" s="647"/>
      <c r="AH17" s="647"/>
      <c r="AI17" s="647"/>
      <c r="AJ17" s="647"/>
      <c r="AK17" s="647"/>
      <c r="AL17" s="611">
        <v>0.4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465804</v>
      </c>
      <c r="CS17" s="609"/>
      <c r="CT17" s="609"/>
      <c r="CU17" s="609"/>
      <c r="CV17" s="609"/>
      <c r="CW17" s="609"/>
      <c r="CX17" s="609"/>
      <c r="CY17" s="610"/>
      <c r="CZ17" s="646">
        <v>13.3</v>
      </c>
      <c r="DA17" s="646"/>
      <c r="DB17" s="646"/>
      <c r="DC17" s="646"/>
      <c r="DD17" s="614" t="s">
        <v>122</v>
      </c>
      <c r="DE17" s="609"/>
      <c r="DF17" s="609"/>
      <c r="DG17" s="609"/>
      <c r="DH17" s="609"/>
      <c r="DI17" s="609"/>
      <c r="DJ17" s="609"/>
      <c r="DK17" s="609"/>
      <c r="DL17" s="609"/>
      <c r="DM17" s="609"/>
      <c r="DN17" s="609"/>
      <c r="DO17" s="609"/>
      <c r="DP17" s="610"/>
      <c r="DQ17" s="614">
        <v>456787</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573</v>
      </c>
      <c r="S18" s="609"/>
      <c r="T18" s="609"/>
      <c r="U18" s="609"/>
      <c r="V18" s="609"/>
      <c r="W18" s="609"/>
      <c r="X18" s="609"/>
      <c r="Y18" s="610"/>
      <c r="Z18" s="646">
        <v>0</v>
      </c>
      <c r="AA18" s="646"/>
      <c r="AB18" s="646"/>
      <c r="AC18" s="646"/>
      <c r="AD18" s="647">
        <v>573</v>
      </c>
      <c r="AE18" s="647"/>
      <c r="AF18" s="647"/>
      <c r="AG18" s="647"/>
      <c r="AH18" s="647"/>
      <c r="AI18" s="647"/>
      <c r="AJ18" s="647"/>
      <c r="AK18" s="647"/>
      <c r="AL18" s="611">
        <v>0</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573</v>
      </c>
      <c r="S19" s="609"/>
      <c r="T19" s="609"/>
      <c r="U19" s="609"/>
      <c r="V19" s="609"/>
      <c r="W19" s="609"/>
      <c r="X19" s="609"/>
      <c r="Y19" s="610"/>
      <c r="Z19" s="646">
        <v>0</v>
      </c>
      <c r="AA19" s="646"/>
      <c r="AB19" s="646"/>
      <c r="AC19" s="646"/>
      <c r="AD19" s="647">
        <v>573</v>
      </c>
      <c r="AE19" s="647"/>
      <c r="AF19" s="647"/>
      <c r="AG19" s="647"/>
      <c r="AH19" s="647"/>
      <c r="AI19" s="647"/>
      <c r="AJ19" s="647"/>
      <c r="AK19" s="647"/>
      <c r="AL19" s="611">
        <v>0</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47154</v>
      </c>
      <c r="BH19" s="609"/>
      <c r="BI19" s="609"/>
      <c r="BJ19" s="609"/>
      <c r="BK19" s="609"/>
      <c r="BL19" s="609"/>
      <c r="BM19" s="609"/>
      <c r="BN19" s="610"/>
      <c r="BO19" s="646">
        <v>9</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47154</v>
      </c>
      <c r="BH20" s="609"/>
      <c r="BI20" s="609"/>
      <c r="BJ20" s="609"/>
      <c r="BK20" s="609"/>
      <c r="BL20" s="609"/>
      <c r="BM20" s="609"/>
      <c r="BN20" s="610"/>
      <c r="BO20" s="646">
        <v>9</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3495013</v>
      </c>
      <c r="CS20" s="609"/>
      <c r="CT20" s="609"/>
      <c r="CU20" s="609"/>
      <c r="CV20" s="609"/>
      <c r="CW20" s="609"/>
      <c r="CX20" s="609"/>
      <c r="CY20" s="610"/>
      <c r="CZ20" s="646">
        <v>100</v>
      </c>
      <c r="DA20" s="646"/>
      <c r="DB20" s="646"/>
      <c r="DC20" s="646"/>
      <c r="DD20" s="614">
        <v>312948</v>
      </c>
      <c r="DE20" s="609"/>
      <c r="DF20" s="609"/>
      <c r="DG20" s="609"/>
      <c r="DH20" s="609"/>
      <c r="DI20" s="609"/>
      <c r="DJ20" s="609"/>
      <c r="DK20" s="609"/>
      <c r="DL20" s="609"/>
      <c r="DM20" s="609"/>
      <c r="DN20" s="609"/>
      <c r="DO20" s="609"/>
      <c r="DP20" s="610"/>
      <c r="DQ20" s="614">
        <v>2721435</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1798904</v>
      </c>
      <c r="S21" s="609"/>
      <c r="T21" s="609"/>
      <c r="U21" s="609"/>
      <c r="V21" s="609"/>
      <c r="W21" s="609"/>
      <c r="X21" s="609"/>
      <c r="Y21" s="610"/>
      <c r="Z21" s="646">
        <v>49.7</v>
      </c>
      <c r="AA21" s="646"/>
      <c r="AB21" s="646"/>
      <c r="AC21" s="646"/>
      <c r="AD21" s="647">
        <v>1615977</v>
      </c>
      <c r="AE21" s="647"/>
      <c r="AF21" s="647"/>
      <c r="AG21" s="647"/>
      <c r="AH21" s="647"/>
      <c r="AI21" s="647"/>
      <c r="AJ21" s="647"/>
      <c r="AK21" s="647"/>
      <c r="AL21" s="611">
        <v>71.099999999999994</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47154</v>
      </c>
      <c r="BH21" s="609"/>
      <c r="BI21" s="609"/>
      <c r="BJ21" s="609"/>
      <c r="BK21" s="609"/>
      <c r="BL21" s="609"/>
      <c r="BM21" s="609"/>
      <c r="BN21" s="610"/>
      <c r="BO21" s="646">
        <v>9</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1615977</v>
      </c>
      <c r="S22" s="609"/>
      <c r="T22" s="609"/>
      <c r="U22" s="609"/>
      <c r="V22" s="609"/>
      <c r="W22" s="609"/>
      <c r="X22" s="609"/>
      <c r="Y22" s="610"/>
      <c r="Z22" s="646">
        <v>44.7</v>
      </c>
      <c r="AA22" s="646"/>
      <c r="AB22" s="646"/>
      <c r="AC22" s="646"/>
      <c r="AD22" s="647">
        <v>1615977</v>
      </c>
      <c r="AE22" s="647"/>
      <c r="AF22" s="647"/>
      <c r="AG22" s="647"/>
      <c r="AH22" s="647"/>
      <c r="AI22" s="647"/>
      <c r="AJ22" s="647"/>
      <c r="AK22" s="647"/>
      <c r="AL22" s="611">
        <v>71.099999999999994</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167897</v>
      </c>
      <c r="S23" s="609"/>
      <c r="T23" s="609"/>
      <c r="U23" s="609"/>
      <c r="V23" s="609"/>
      <c r="W23" s="609"/>
      <c r="X23" s="609"/>
      <c r="Y23" s="610"/>
      <c r="Z23" s="646">
        <v>4.5999999999999996</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15030</v>
      </c>
      <c r="S24" s="609"/>
      <c r="T24" s="609"/>
      <c r="U24" s="609"/>
      <c r="V24" s="609"/>
      <c r="W24" s="609"/>
      <c r="X24" s="609"/>
      <c r="Y24" s="610"/>
      <c r="Z24" s="646">
        <v>0.4</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1296999</v>
      </c>
      <c r="CS24" s="664"/>
      <c r="CT24" s="664"/>
      <c r="CU24" s="664"/>
      <c r="CV24" s="664"/>
      <c r="CW24" s="664"/>
      <c r="CX24" s="664"/>
      <c r="CY24" s="689"/>
      <c r="CZ24" s="690">
        <v>37.1</v>
      </c>
      <c r="DA24" s="672"/>
      <c r="DB24" s="672"/>
      <c r="DC24" s="692"/>
      <c r="DD24" s="688">
        <v>1171374</v>
      </c>
      <c r="DE24" s="664"/>
      <c r="DF24" s="664"/>
      <c r="DG24" s="664"/>
      <c r="DH24" s="664"/>
      <c r="DI24" s="664"/>
      <c r="DJ24" s="664"/>
      <c r="DK24" s="689"/>
      <c r="DL24" s="688">
        <v>1078375</v>
      </c>
      <c r="DM24" s="664"/>
      <c r="DN24" s="664"/>
      <c r="DO24" s="664"/>
      <c r="DP24" s="664"/>
      <c r="DQ24" s="664"/>
      <c r="DR24" s="664"/>
      <c r="DS24" s="664"/>
      <c r="DT24" s="664"/>
      <c r="DU24" s="664"/>
      <c r="DV24" s="689"/>
      <c r="DW24" s="690">
        <v>47.4</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2435790</v>
      </c>
      <c r="S25" s="609"/>
      <c r="T25" s="609"/>
      <c r="U25" s="609"/>
      <c r="V25" s="609"/>
      <c r="W25" s="609"/>
      <c r="X25" s="609"/>
      <c r="Y25" s="610"/>
      <c r="Z25" s="646">
        <v>67.3</v>
      </c>
      <c r="AA25" s="646"/>
      <c r="AB25" s="646"/>
      <c r="AC25" s="646"/>
      <c r="AD25" s="647">
        <v>2252863</v>
      </c>
      <c r="AE25" s="647"/>
      <c r="AF25" s="647"/>
      <c r="AG25" s="647"/>
      <c r="AH25" s="647"/>
      <c r="AI25" s="647"/>
      <c r="AJ25" s="647"/>
      <c r="AK25" s="647"/>
      <c r="AL25" s="611">
        <v>99.1</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666603</v>
      </c>
      <c r="CS25" s="621"/>
      <c r="CT25" s="621"/>
      <c r="CU25" s="621"/>
      <c r="CV25" s="621"/>
      <c r="CW25" s="621"/>
      <c r="CX25" s="621"/>
      <c r="CY25" s="622"/>
      <c r="CZ25" s="611">
        <v>19.100000000000001</v>
      </c>
      <c r="DA25" s="623"/>
      <c r="DB25" s="623"/>
      <c r="DC25" s="624"/>
      <c r="DD25" s="614">
        <v>638574</v>
      </c>
      <c r="DE25" s="621"/>
      <c r="DF25" s="621"/>
      <c r="DG25" s="621"/>
      <c r="DH25" s="621"/>
      <c r="DI25" s="621"/>
      <c r="DJ25" s="621"/>
      <c r="DK25" s="622"/>
      <c r="DL25" s="614">
        <v>580703</v>
      </c>
      <c r="DM25" s="621"/>
      <c r="DN25" s="621"/>
      <c r="DO25" s="621"/>
      <c r="DP25" s="621"/>
      <c r="DQ25" s="621"/>
      <c r="DR25" s="621"/>
      <c r="DS25" s="621"/>
      <c r="DT25" s="621"/>
      <c r="DU25" s="621"/>
      <c r="DV25" s="622"/>
      <c r="DW25" s="611">
        <v>25.5</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423141</v>
      </c>
      <c r="CS26" s="609"/>
      <c r="CT26" s="609"/>
      <c r="CU26" s="609"/>
      <c r="CV26" s="609"/>
      <c r="CW26" s="609"/>
      <c r="CX26" s="609"/>
      <c r="CY26" s="610"/>
      <c r="CZ26" s="611">
        <v>12.1</v>
      </c>
      <c r="DA26" s="623"/>
      <c r="DB26" s="623"/>
      <c r="DC26" s="624"/>
      <c r="DD26" s="614">
        <v>398250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2910</v>
      </c>
      <c r="S27" s="609"/>
      <c r="T27" s="609"/>
      <c r="U27" s="609"/>
      <c r="V27" s="609"/>
      <c r="W27" s="609"/>
      <c r="X27" s="609"/>
      <c r="Y27" s="610"/>
      <c r="Z27" s="646">
        <v>0.1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521945</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164592</v>
      </c>
      <c r="CS27" s="621"/>
      <c r="CT27" s="621"/>
      <c r="CU27" s="621"/>
      <c r="CV27" s="621"/>
      <c r="CW27" s="621"/>
      <c r="CX27" s="621"/>
      <c r="CY27" s="622"/>
      <c r="CZ27" s="611">
        <v>4.7</v>
      </c>
      <c r="DA27" s="623"/>
      <c r="DB27" s="623"/>
      <c r="DC27" s="624"/>
      <c r="DD27" s="614">
        <v>76013</v>
      </c>
      <c r="DE27" s="621"/>
      <c r="DF27" s="621"/>
      <c r="DG27" s="621"/>
      <c r="DH27" s="621"/>
      <c r="DI27" s="621"/>
      <c r="DJ27" s="621"/>
      <c r="DK27" s="622"/>
      <c r="DL27" s="614">
        <v>42485</v>
      </c>
      <c r="DM27" s="621"/>
      <c r="DN27" s="621"/>
      <c r="DO27" s="621"/>
      <c r="DP27" s="621"/>
      <c r="DQ27" s="621"/>
      <c r="DR27" s="621"/>
      <c r="DS27" s="621"/>
      <c r="DT27" s="621"/>
      <c r="DU27" s="621"/>
      <c r="DV27" s="622"/>
      <c r="DW27" s="611">
        <v>1.9</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16919</v>
      </c>
      <c r="S28" s="609"/>
      <c r="T28" s="609"/>
      <c r="U28" s="609"/>
      <c r="V28" s="609"/>
      <c r="W28" s="609"/>
      <c r="X28" s="609"/>
      <c r="Y28" s="610"/>
      <c r="Z28" s="646">
        <v>0.5</v>
      </c>
      <c r="AA28" s="646"/>
      <c r="AB28" s="646"/>
      <c r="AC28" s="646"/>
      <c r="AD28" s="647">
        <v>1692</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465804</v>
      </c>
      <c r="CS28" s="609"/>
      <c r="CT28" s="609"/>
      <c r="CU28" s="609"/>
      <c r="CV28" s="609"/>
      <c r="CW28" s="609"/>
      <c r="CX28" s="609"/>
      <c r="CY28" s="610"/>
      <c r="CZ28" s="611">
        <v>13.3</v>
      </c>
      <c r="DA28" s="623"/>
      <c r="DB28" s="623"/>
      <c r="DC28" s="624"/>
      <c r="DD28" s="614">
        <v>456787</v>
      </c>
      <c r="DE28" s="609"/>
      <c r="DF28" s="609"/>
      <c r="DG28" s="609"/>
      <c r="DH28" s="609"/>
      <c r="DI28" s="609"/>
      <c r="DJ28" s="609"/>
      <c r="DK28" s="610"/>
      <c r="DL28" s="614">
        <v>455187</v>
      </c>
      <c r="DM28" s="609"/>
      <c r="DN28" s="609"/>
      <c r="DO28" s="609"/>
      <c r="DP28" s="609"/>
      <c r="DQ28" s="609"/>
      <c r="DR28" s="609"/>
      <c r="DS28" s="609"/>
      <c r="DT28" s="609"/>
      <c r="DU28" s="609"/>
      <c r="DV28" s="610"/>
      <c r="DW28" s="611">
        <v>20</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7107</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465769</v>
      </c>
      <c r="CS29" s="621"/>
      <c r="CT29" s="621"/>
      <c r="CU29" s="621"/>
      <c r="CV29" s="621"/>
      <c r="CW29" s="621"/>
      <c r="CX29" s="621"/>
      <c r="CY29" s="622"/>
      <c r="CZ29" s="611">
        <v>13.3</v>
      </c>
      <c r="DA29" s="623"/>
      <c r="DB29" s="623"/>
      <c r="DC29" s="624"/>
      <c r="DD29" s="614">
        <v>456752</v>
      </c>
      <c r="DE29" s="621"/>
      <c r="DF29" s="621"/>
      <c r="DG29" s="621"/>
      <c r="DH29" s="621"/>
      <c r="DI29" s="621"/>
      <c r="DJ29" s="621"/>
      <c r="DK29" s="622"/>
      <c r="DL29" s="614">
        <v>455152</v>
      </c>
      <c r="DM29" s="621"/>
      <c r="DN29" s="621"/>
      <c r="DO29" s="621"/>
      <c r="DP29" s="621"/>
      <c r="DQ29" s="621"/>
      <c r="DR29" s="621"/>
      <c r="DS29" s="621"/>
      <c r="DT29" s="621"/>
      <c r="DU29" s="621"/>
      <c r="DV29" s="622"/>
      <c r="DW29" s="611">
        <v>20</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364807</v>
      </c>
      <c r="S30" s="609"/>
      <c r="T30" s="609"/>
      <c r="U30" s="609"/>
      <c r="V30" s="609"/>
      <c r="W30" s="609"/>
      <c r="X30" s="609"/>
      <c r="Y30" s="610"/>
      <c r="Z30" s="646">
        <v>10.1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452359</v>
      </c>
      <c r="CS30" s="609"/>
      <c r="CT30" s="609"/>
      <c r="CU30" s="609"/>
      <c r="CV30" s="609"/>
      <c r="CW30" s="609"/>
      <c r="CX30" s="609"/>
      <c r="CY30" s="610"/>
      <c r="CZ30" s="611">
        <v>12.9</v>
      </c>
      <c r="DA30" s="623"/>
      <c r="DB30" s="623"/>
      <c r="DC30" s="624"/>
      <c r="DD30" s="614">
        <v>443342</v>
      </c>
      <c r="DE30" s="609"/>
      <c r="DF30" s="609"/>
      <c r="DG30" s="609"/>
      <c r="DH30" s="609"/>
      <c r="DI30" s="609"/>
      <c r="DJ30" s="609"/>
      <c r="DK30" s="610"/>
      <c r="DL30" s="614">
        <v>441742</v>
      </c>
      <c r="DM30" s="609"/>
      <c r="DN30" s="609"/>
      <c r="DO30" s="609"/>
      <c r="DP30" s="609"/>
      <c r="DQ30" s="609"/>
      <c r="DR30" s="609"/>
      <c r="DS30" s="609"/>
      <c r="DT30" s="609"/>
      <c r="DU30" s="609"/>
      <c r="DV30" s="610"/>
      <c r="DW30" s="611">
        <v>19.399999999999999</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98.2</v>
      </c>
      <c r="BH31" s="671"/>
      <c r="BI31" s="671"/>
      <c r="BJ31" s="671"/>
      <c r="BK31" s="671"/>
      <c r="BL31" s="671"/>
      <c r="BM31" s="672">
        <v>84.1</v>
      </c>
      <c r="BN31" s="671"/>
      <c r="BO31" s="671"/>
      <c r="BP31" s="671"/>
      <c r="BQ31" s="673"/>
      <c r="BR31" s="670">
        <v>98.2</v>
      </c>
      <c r="BS31" s="671"/>
      <c r="BT31" s="671"/>
      <c r="BU31" s="671"/>
      <c r="BV31" s="671"/>
      <c r="BW31" s="671"/>
      <c r="BX31" s="672">
        <v>76.8</v>
      </c>
      <c r="BY31" s="671"/>
      <c r="BZ31" s="671"/>
      <c r="CA31" s="671"/>
      <c r="CB31" s="673"/>
      <c r="CD31" s="629"/>
      <c r="CE31" s="630"/>
      <c r="CF31" s="605" t="s">
        <v>300</v>
      </c>
      <c r="CG31" s="606"/>
      <c r="CH31" s="606"/>
      <c r="CI31" s="606"/>
      <c r="CJ31" s="606"/>
      <c r="CK31" s="606"/>
      <c r="CL31" s="606"/>
      <c r="CM31" s="606"/>
      <c r="CN31" s="606"/>
      <c r="CO31" s="606"/>
      <c r="CP31" s="606"/>
      <c r="CQ31" s="607"/>
      <c r="CR31" s="608">
        <v>13410</v>
      </c>
      <c r="CS31" s="621"/>
      <c r="CT31" s="621"/>
      <c r="CU31" s="621"/>
      <c r="CV31" s="621"/>
      <c r="CW31" s="621"/>
      <c r="CX31" s="621"/>
      <c r="CY31" s="622"/>
      <c r="CZ31" s="611">
        <v>0.4</v>
      </c>
      <c r="DA31" s="623"/>
      <c r="DB31" s="623"/>
      <c r="DC31" s="624"/>
      <c r="DD31" s="614">
        <v>13410</v>
      </c>
      <c r="DE31" s="621"/>
      <c r="DF31" s="621"/>
      <c r="DG31" s="621"/>
      <c r="DH31" s="621"/>
      <c r="DI31" s="621"/>
      <c r="DJ31" s="621"/>
      <c r="DK31" s="622"/>
      <c r="DL31" s="614">
        <v>13410</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138230</v>
      </c>
      <c r="S32" s="609"/>
      <c r="T32" s="609"/>
      <c r="U32" s="609"/>
      <c r="V32" s="609"/>
      <c r="W32" s="609"/>
      <c r="X32" s="609"/>
      <c r="Y32" s="610"/>
      <c r="Z32" s="646">
        <v>3.8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99.7</v>
      </c>
      <c r="BH32" s="621"/>
      <c r="BI32" s="621"/>
      <c r="BJ32" s="621"/>
      <c r="BK32" s="621"/>
      <c r="BL32" s="621"/>
      <c r="BM32" s="612">
        <v>97.3</v>
      </c>
      <c r="BN32" s="621"/>
      <c r="BO32" s="621"/>
      <c r="BP32" s="621"/>
      <c r="BQ32" s="644"/>
      <c r="BR32" s="679">
        <v>99.9</v>
      </c>
      <c r="BS32" s="621"/>
      <c r="BT32" s="621"/>
      <c r="BU32" s="621"/>
      <c r="BV32" s="621"/>
      <c r="BW32" s="621"/>
      <c r="BX32" s="612">
        <v>95.5</v>
      </c>
      <c r="BY32" s="621"/>
      <c r="BZ32" s="621"/>
      <c r="CA32" s="621"/>
      <c r="CB32" s="644"/>
      <c r="CD32" s="631"/>
      <c r="CE32" s="632"/>
      <c r="CF32" s="605" t="s">
        <v>304</v>
      </c>
      <c r="CG32" s="606"/>
      <c r="CH32" s="606"/>
      <c r="CI32" s="606"/>
      <c r="CJ32" s="606"/>
      <c r="CK32" s="606"/>
      <c r="CL32" s="606"/>
      <c r="CM32" s="606"/>
      <c r="CN32" s="606"/>
      <c r="CO32" s="606"/>
      <c r="CP32" s="606"/>
      <c r="CQ32" s="607"/>
      <c r="CR32" s="608">
        <v>35</v>
      </c>
      <c r="CS32" s="609"/>
      <c r="CT32" s="609"/>
      <c r="CU32" s="609"/>
      <c r="CV32" s="609"/>
      <c r="CW32" s="609"/>
      <c r="CX32" s="609"/>
      <c r="CY32" s="610"/>
      <c r="CZ32" s="611">
        <v>0</v>
      </c>
      <c r="DA32" s="623"/>
      <c r="DB32" s="623"/>
      <c r="DC32" s="624"/>
      <c r="DD32" s="614">
        <v>35</v>
      </c>
      <c r="DE32" s="609"/>
      <c r="DF32" s="609"/>
      <c r="DG32" s="609"/>
      <c r="DH32" s="609"/>
      <c r="DI32" s="609"/>
      <c r="DJ32" s="609"/>
      <c r="DK32" s="610"/>
      <c r="DL32" s="614">
        <v>35</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8544</v>
      </c>
      <c r="S33" s="609"/>
      <c r="T33" s="609"/>
      <c r="U33" s="609"/>
      <c r="V33" s="609"/>
      <c r="W33" s="609"/>
      <c r="X33" s="609"/>
      <c r="Y33" s="610"/>
      <c r="Z33" s="646">
        <v>0.2</v>
      </c>
      <c r="AA33" s="646"/>
      <c r="AB33" s="646"/>
      <c r="AC33" s="646"/>
      <c r="AD33" s="647">
        <v>3223</v>
      </c>
      <c r="AE33" s="647"/>
      <c r="AF33" s="647"/>
      <c r="AG33" s="647"/>
      <c r="AH33" s="647"/>
      <c r="AI33" s="647"/>
      <c r="AJ33" s="647"/>
      <c r="AK33" s="647"/>
      <c r="AL33" s="611">
        <v>0.1</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97.4</v>
      </c>
      <c r="BH33" s="593"/>
      <c r="BI33" s="593"/>
      <c r="BJ33" s="593"/>
      <c r="BK33" s="593"/>
      <c r="BL33" s="593"/>
      <c r="BM33" s="639">
        <v>78.2</v>
      </c>
      <c r="BN33" s="593"/>
      <c r="BO33" s="593"/>
      <c r="BP33" s="593"/>
      <c r="BQ33" s="656"/>
      <c r="BR33" s="669">
        <v>97.7</v>
      </c>
      <c r="BS33" s="593"/>
      <c r="BT33" s="593"/>
      <c r="BU33" s="593"/>
      <c r="BV33" s="593"/>
      <c r="BW33" s="593"/>
      <c r="BX33" s="639">
        <v>69.7</v>
      </c>
      <c r="BY33" s="593"/>
      <c r="BZ33" s="593"/>
      <c r="CA33" s="593"/>
      <c r="CB33" s="656"/>
      <c r="CD33" s="605" t="s">
        <v>307</v>
      </c>
      <c r="CE33" s="606"/>
      <c r="CF33" s="606"/>
      <c r="CG33" s="606"/>
      <c r="CH33" s="606"/>
      <c r="CI33" s="606"/>
      <c r="CJ33" s="606"/>
      <c r="CK33" s="606"/>
      <c r="CL33" s="606"/>
      <c r="CM33" s="606"/>
      <c r="CN33" s="606"/>
      <c r="CO33" s="606"/>
      <c r="CP33" s="606"/>
      <c r="CQ33" s="607"/>
      <c r="CR33" s="608">
        <v>1681732</v>
      </c>
      <c r="CS33" s="621"/>
      <c r="CT33" s="621"/>
      <c r="CU33" s="621"/>
      <c r="CV33" s="621"/>
      <c r="CW33" s="621"/>
      <c r="CX33" s="621"/>
      <c r="CY33" s="622"/>
      <c r="CZ33" s="611">
        <v>48.1</v>
      </c>
      <c r="DA33" s="623"/>
      <c r="DB33" s="623"/>
      <c r="DC33" s="624"/>
      <c r="DD33" s="614">
        <v>1494315</v>
      </c>
      <c r="DE33" s="621"/>
      <c r="DF33" s="621"/>
      <c r="DG33" s="621"/>
      <c r="DH33" s="621"/>
      <c r="DI33" s="621"/>
      <c r="DJ33" s="621"/>
      <c r="DK33" s="622"/>
      <c r="DL33" s="614">
        <v>999731</v>
      </c>
      <c r="DM33" s="621"/>
      <c r="DN33" s="621"/>
      <c r="DO33" s="621"/>
      <c r="DP33" s="621"/>
      <c r="DQ33" s="621"/>
      <c r="DR33" s="621"/>
      <c r="DS33" s="621"/>
      <c r="DT33" s="621"/>
      <c r="DU33" s="621"/>
      <c r="DV33" s="622"/>
      <c r="DW33" s="611">
        <v>43.9</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108879</v>
      </c>
      <c r="S34" s="609"/>
      <c r="T34" s="609"/>
      <c r="U34" s="609"/>
      <c r="V34" s="609"/>
      <c r="W34" s="609"/>
      <c r="X34" s="609"/>
      <c r="Y34" s="610"/>
      <c r="Z34" s="646">
        <v>3</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403159</v>
      </c>
      <c r="CS34" s="609"/>
      <c r="CT34" s="609"/>
      <c r="CU34" s="609"/>
      <c r="CV34" s="609"/>
      <c r="CW34" s="609"/>
      <c r="CX34" s="609"/>
      <c r="CY34" s="610"/>
      <c r="CZ34" s="611">
        <v>11.5</v>
      </c>
      <c r="DA34" s="623"/>
      <c r="DB34" s="623"/>
      <c r="DC34" s="624"/>
      <c r="DD34" s="614">
        <v>338432</v>
      </c>
      <c r="DE34" s="609"/>
      <c r="DF34" s="609"/>
      <c r="DG34" s="609"/>
      <c r="DH34" s="609"/>
      <c r="DI34" s="609"/>
      <c r="DJ34" s="609"/>
      <c r="DK34" s="610"/>
      <c r="DL34" s="614">
        <v>190542</v>
      </c>
      <c r="DM34" s="609"/>
      <c r="DN34" s="609"/>
      <c r="DO34" s="609"/>
      <c r="DP34" s="609"/>
      <c r="DQ34" s="609"/>
      <c r="DR34" s="609"/>
      <c r="DS34" s="609"/>
      <c r="DT34" s="609"/>
      <c r="DU34" s="609"/>
      <c r="DV34" s="610"/>
      <c r="DW34" s="611">
        <v>8.4</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10140</v>
      </c>
      <c r="S35" s="609"/>
      <c r="T35" s="609"/>
      <c r="U35" s="609"/>
      <c r="V35" s="609"/>
      <c r="W35" s="609"/>
      <c r="X35" s="609"/>
      <c r="Y35" s="610"/>
      <c r="Z35" s="646">
        <v>0.3</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108630</v>
      </c>
      <c r="CS35" s="621"/>
      <c r="CT35" s="621"/>
      <c r="CU35" s="621"/>
      <c r="CV35" s="621"/>
      <c r="CW35" s="621"/>
      <c r="CX35" s="621"/>
      <c r="CY35" s="622"/>
      <c r="CZ35" s="611">
        <v>3.1</v>
      </c>
      <c r="DA35" s="623"/>
      <c r="DB35" s="623"/>
      <c r="DC35" s="624"/>
      <c r="DD35" s="614">
        <v>98736</v>
      </c>
      <c r="DE35" s="621"/>
      <c r="DF35" s="621"/>
      <c r="DG35" s="621"/>
      <c r="DH35" s="621"/>
      <c r="DI35" s="621"/>
      <c r="DJ35" s="621"/>
      <c r="DK35" s="622"/>
      <c r="DL35" s="614">
        <v>78894</v>
      </c>
      <c r="DM35" s="621"/>
      <c r="DN35" s="621"/>
      <c r="DO35" s="621"/>
      <c r="DP35" s="621"/>
      <c r="DQ35" s="621"/>
      <c r="DR35" s="621"/>
      <c r="DS35" s="621"/>
      <c r="DT35" s="621"/>
      <c r="DU35" s="621"/>
      <c r="DV35" s="622"/>
      <c r="DW35" s="611">
        <v>3.5</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200223</v>
      </c>
      <c r="S36" s="609"/>
      <c r="T36" s="609"/>
      <c r="U36" s="609"/>
      <c r="V36" s="609"/>
      <c r="W36" s="609"/>
      <c r="X36" s="609"/>
      <c r="Y36" s="610"/>
      <c r="Z36" s="646">
        <v>5.5</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430181</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9919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641910</v>
      </c>
      <c r="CS36" s="609"/>
      <c r="CT36" s="609"/>
      <c r="CU36" s="609"/>
      <c r="CV36" s="609"/>
      <c r="CW36" s="609"/>
      <c r="CX36" s="609"/>
      <c r="CY36" s="610"/>
      <c r="CZ36" s="611">
        <v>18.399999999999999</v>
      </c>
      <c r="DA36" s="623"/>
      <c r="DB36" s="623"/>
      <c r="DC36" s="624"/>
      <c r="DD36" s="614">
        <v>563715</v>
      </c>
      <c r="DE36" s="609"/>
      <c r="DF36" s="609"/>
      <c r="DG36" s="609"/>
      <c r="DH36" s="609"/>
      <c r="DI36" s="609"/>
      <c r="DJ36" s="609"/>
      <c r="DK36" s="610"/>
      <c r="DL36" s="614">
        <v>382349</v>
      </c>
      <c r="DM36" s="609"/>
      <c r="DN36" s="609"/>
      <c r="DO36" s="609"/>
      <c r="DP36" s="609"/>
      <c r="DQ36" s="609"/>
      <c r="DR36" s="609"/>
      <c r="DS36" s="609"/>
      <c r="DT36" s="609"/>
      <c r="DU36" s="609"/>
      <c r="DV36" s="610"/>
      <c r="DW36" s="611">
        <v>16.8</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67372</v>
      </c>
      <c r="S37" s="609"/>
      <c r="T37" s="609"/>
      <c r="U37" s="609"/>
      <c r="V37" s="609"/>
      <c r="W37" s="609"/>
      <c r="X37" s="609"/>
      <c r="Y37" s="610"/>
      <c r="Z37" s="646">
        <v>1.9</v>
      </c>
      <c r="AA37" s="646"/>
      <c r="AB37" s="646"/>
      <c r="AC37" s="646"/>
      <c r="AD37" s="647">
        <v>15656</v>
      </c>
      <c r="AE37" s="647"/>
      <c r="AF37" s="647"/>
      <c r="AG37" s="647"/>
      <c r="AH37" s="647"/>
      <c r="AI37" s="647"/>
      <c r="AJ37" s="647"/>
      <c r="AK37" s="647"/>
      <c r="AL37" s="611">
        <v>0.7</v>
      </c>
      <c r="AM37" s="612"/>
      <c r="AN37" s="612"/>
      <c r="AO37" s="648"/>
      <c r="AQ37" s="641" t="s">
        <v>319</v>
      </c>
      <c r="AR37" s="642"/>
      <c r="AS37" s="642"/>
      <c r="AT37" s="642"/>
      <c r="AU37" s="642"/>
      <c r="AV37" s="642"/>
      <c r="AW37" s="642"/>
      <c r="AX37" s="642"/>
      <c r="AY37" s="643"/>
      <c r="AZ37" s="608">
        <v>250168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4321</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189864</v>
      </c>
      <c r="CS37" s="621"/>
      <c r="CT37" s="621"/>
      <c r="CU37" s="621"/>
      <c r="CV37" s="621"/>
      <c r="CW37" s="621"/>
      <c r="CX37" s="621"/>
      <c r="CY37" s="622"/>
      <c r="CZ37" s="611">
        <v>5.4</v>
      </c>
      <c r="DA37" s="623"/>
      <c r="DB37" s="623"/>
      <c r="DC37" s="624"/>
      <c r="DD37" s="614">
        <v>186264</v>
      </c>
      <c r="DE37" s="621"/>
      <c r="DF37" s="621"/>
      <c r="DG37" s="621"/>
      <c r="DH37" s="621"/>
      <c r="DI37" s="621"/>
      <c r="DJ37" s="621"/>
      <c r="DK37" s="622"/>
      <c r="DL37" s="614">
        <v>164177</v>
      </c>
      <c r="DM37" s="621"/>
      <c r="DN37" s="621"/>
      <c r="DO37" s="621"/>
      <c r="DP37" s="621"/>
      <c r="DQ37" s="621"/>
      <c r="DR37" s="621"/>
      <c r="DS37" s="621"/>
      <c r="DT37" s="621"/>
      <c r="DU37" s="621"/>
      <c r="DV37" s="622"/>
      <c r="DW37" s="611">
        <v>7.2</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257300</v>
      </c>
      <c r="S38" s="609"/>
      <c r="T38" s="609"/>
      <c r="U38" s="609"/>
      <c r="V38" s="609"/>
      <c r="W38" s="609"/>
      <c r="X38" s="609"/>
      <c r="Y38" s="610"/>
      <c r="Z38" s="646">
        <v>7.1</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37556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426</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430181</v>
      </c>
      <c r="CS38" s="609"/>
      <c r="CT38" s="609"/>
      <c r="CU38" s="609"/>
      <c r="CV38" s="609"/>
      <c r="CW38" s="609"/>
      <c r="CX38" s="609"/>
      <c r="CY38" s="610"/>
      <c r="CZ38" s="611">
        <v>12.3</v>
      </c>
      <c r="DA38" s="623"/>
      <c r="DB38" s="623"/>
      <c r="DC38" s="624"/>
      <c r="DD38" s="614">
        <v>405622</v>
      </c>
      <c r="DE38" s="609"/>
      <c r="DF38" s="609"/>
      <c r="DG38" s="609"/>
      <c r="DH38" s="609"/>
      <c r="DI38" s="609"/>
      <c r="DJ38" s="609"/>
      <c r="DK38" s="610"/>
      <c r="DL38" s="614">
        <v>347946</v>
      </c>
      <c r="DM38" s="609"/>
      <c r="DN38" s="609"/>
      <c r="DO38" s="609"/>
      <c r="DP38" s="609"/>
      <c r="DQ38" s="609"/>
      <c r="DR38" s="609"/>
      <c r="DS38" s="609"/>
      <c r="DT38" s="609"/>
      <c r="DU38" s="609"/>
      <c r="DV38" s="610"/>
      <c r="DW38" s="611">
        <v>15.3</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652</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87852</v>
      </c>
      <c r="CS39" s="621"/>
      <c r="CT39" s="621"/>
      <c r="CU39" s="621"/>
      <c r="CV39" s="621"/>
      <c r="CW39" s="621"/>
      <c r="CX39" s="621"/>
      <c r="CY39" s="622"/>
      <c r="CZ39" s="611">
        <v>2.5</v>
      </c>
      <c r="DA39" s="623"/>
      <c r="DB39" s="623"/>
      <c r="DC39" s="624"/>
      <c r="DD39" s="614">
        <v>87810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1300</v>
      </c>
      <c r="S40" s="609"/>
      <c r="T40" s="609"/>
      <c r="U40" s="609"/>
      <c r="V40" s="609"/>
      <c r="W40" s="609"/>
      <c r="X40" s="609"/>
      <c r="Y40" s="610"/>
      <c r="Z40" s="646">
        <v>0</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10000</v>
      </c>
      <c r="CS40" s="609"/>
      <c r="CT40" s="609"/>
      <c r="CU40" s="609"/>
      <c r="CV40" s="609"/>
      <c r="CW40" s="609"/>
      <c r="CX40" s="609"/>
      <c r="CY40" s="610"/>
      <c r="CZ40" s="611">
        <v>0.3</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3618221</v>
      </c>
      <c r="S41" s="633"/>
      <c r="T41" s="633"/>
      <c r="U41" s="633"/>
      <c r="V41" s="633"/>
      <c r="W41" s="633"/>
      <c r="X41" s="633"/>
      <c r="Y41" s="636"/>
      <c r="Z41" s="637">
        <v>100</v>
      </c>
      <c r="AA41" s="637"/>
      <c r="AB41" s="637"/>
      <c r="AC41" s="637"/>
      <c r="AD41" s="638">
        <v>2273434</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31869</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110588</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345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516282</v>
      </c>
      <c r="CS42" s="621"/>
      <c r="CT42" s="621"/>
      <c r="CU42" s="621"/>
      <c r="CV42" s="621"/>
      <c r="CW42" s="621"/>
      <c r="CX42" s="621"/>
      <c r="CY42" s="622"/>
      <c r="CZ42" s="611">
        <v>14.8</v>
      </c>
      <c r="DA42" s="623"/>
      <c r="DB42" s="623"/>
      <c r="DC42" s="624"/>
      <c r="DD42" s="614">
        <v>55746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6593</v>
      </c>
      <c r="CS43" s="621"/>
      <c r="CT43" s="621"/>
      <c r="CU43" s="621"/>
      <c r="CV43" s="621"/>
      <c r="CW43" s="621"/>
      <c r="CX43" s="621"/>
      <c r="CY43" s="622"/>
      <c r="CZ43" s="611">
        <v>0.2</v>
      </c>
      <c r="DA43" s="623"/>
      <c r="DB43" s="623"/>
      <c r="DC43" s="624"/>
      <c r="DD43" s="614">
        <v>6593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312948</v>
      </c>
      <c r="CS44" s="609"/>
      <c r="CT44" s="609"/>
      <c r="CU44" s="609"/>
      <c r="CV44" s="609"/>
      <c r="CW44" s="609"/>
      <c r="CX44" s="609"/>
      <c r="CY44" s="610"/>
      <c r="CZ44" s="611">
        <v>9</v>
      </c>
      <c r="DA44" s="612"/>
      <c r="DB44" s="612"/>
      <c r="DC44" s="613"/>
      <c r="DD44" s="614">
        <v>54988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50192</v>
      </c>
      <c r="CS45" s="621"/>
      <c r="CT45" s="621"/>
      <c r="CU45" s="621"/>
      <c r="CV45" s="621"/>
      <c r="CW45" s="621"/>
      <c r="CX45" s="621"/>
      <c r="CY45" s="622"/>
      <c r="CZ45" s="611">
        <v>1.4</v>
      </c>
      <c r="DA45" s="623"/>
      <c r="DB45" s="623"/>
      <c r="DC45" s="624"/>
      <c r="DD45" s="614">
        <v>2755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262268</v>
      </c>
      <c r="CS46" s="609"/>
      <c r="CT46" s="609"/>
      <c r="CU46" s="609"/>
      <c r="CV46" s="609"/>
      <c r="CW46" s="609"/>
      <c r="CX46" s="609"/>
      <c r="CY46" s="610"/>
      <c r="CZ46" s="611">
        <v>7.5</v>
      </c>
      <c r="DA46" s="612"/>
      <c r="DB46" s="612"/>
      <c r="DC46" s="613"/>
      <c r="DD46" s="614">
        <v>51745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203334</v>
      </c>
      <c r="CS47" s="621"/>
      <c r="CT47" s="621"/>
      <c r="CU47" s="621"/>
      <c r="CV47" s="621"/>
      <c r="CW47" s="621"/>
      <c r="CX47" s="621"/>
      <c r="CY47" s="622"/>
      <c r="CZ47" s="611">
        <v>5.8</v>
      </c>
      <c r="DA47" s="623"/>
      <c r="DB47" s="623"/>
      <c r="DC47" s="624"/>
      <c r="DD47" s="614">
        <v>758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3495013</v>
      </c>
      <c r="CS49" s="593"/>
      <c r="CT49" s="593"/>
      <c r="CU49" s="593"/>
      <c r="CV49" s="593"/>
      <c r="CW49" s="593"/>
      <c r="CX49" s="593"/>
      <c r="CY49" s="594"/>
      <c r="CZ49" s="595">
        <v>100</v>
      </c>
      <c r="DA49" s="596"/>
      <c r="DB49" s="596"/>
      <c r="DC49" s="597"/>
      <c r="DD49" s="598">
        <v>2721435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QR5wC6kQT0er/Y6f8YCANAfhhyN5BtUYladTwxIKwrt4kCjHc/9t7moJwXRjRMpkFF9TESfb59h+I2M26rlAzg==" saltValue="854S5LD20rsE2LafNBAx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EA135"/>
  <sheetViews>
    <sheetView topLeftCell="AT1" zoomScale="70" zoomScaleNormal="70" zoomScaleSheetLayoutView="70" workbookViewId="0">
      <selection activeCell="BQ103" sqref="BQ103:DZ103"/>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3618</v>
      </c>
      <c r="R7" s="1090"/>
      <c r="S7" s="1090"/>
      <c r="T7" s="1090"/>
      <c r="U7" s="1090"/>
      <c r="V7" s="1090">
        <v>3495</v>
      </c>
      <c r="W7" s="1090"/>
      <c r="X7" s="1090"/>
      <c r="Y7" s="1090"/>
      <c r="Z7" s="1090"/>
      <c r="AA7" s="1090">
        <v>123</v>
      </c>
      <c r="AB7" s="1090"/>
      <c r="AC7" s="1090"/>
      <c r="AD7" s="1090"/>
      <c r="AE7" s="1091"/>
      <c r="AF7" s="1092">
        <v>116</v>
      </c>
      <c r="AG7" s="1093"/>
      <c r="AH7" s="1093"/>
      <c r="AI7" s="1093"/>
      <c r="AJ7" s="1094"/>
      <c r="AK7" s="1095">
        <v>10</v>
      </c>
      <c r="AL7" s="1096"/>
      <c r="AM7" s="1096"/>
      <c r="AN7" s="1096"/>
      <c r="AO7" s="1096"/>
      <c r="AP7" s="1096">
        <v>3917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565</v>
      </c>
      <c r="BT7" s="1087"/>
      <c r="BU7" s="1087"/>
      <c r="BV7" s="1087"/>
      <c r="BW7" s="1087"/>
      <c r="BX7" s="1087"/>
      <c r="BY7" s="1087"/>
      <c r="BZ7" s="1087"/>
      <c r="CA7" s="1087"/>
      <c r="CB7" s="1087"/>
      <c r="CC7" s="1087"/>
      <c r="CD7" s="1087"/>
      <c r="CE7" s="1087"/>
      <c r="CF7" s="1087"/>
      <c r="CG7" s="1099"/>
      <c r="CH7" s="1083">
        <v>4</v>
      </c>
      <c r="CI7" s="1084"/>
      <c r="CJ7" s="1084"/>
      <c r="CK7" s="1084"/>
      <c r="CL7" s="1085"/>
      <c r="CM7" s="1083">
        <v>26</v>
      </c>
      <c r="CN7" s="1084"/>
      <c r="CO7" s="1084"/>
      <c r="CP7" s="1084"/>
      <c r="CQ7" s="1085"/>
      <c r="CR7" s="1083">
        <v>131</v>
      </c>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376</v>
      </c>
      <c r="B23" s="924" t="s">
        <v>377</v>
      </c>
      <c r="C23" s="925"/>
      <c r="D23" s="925"/>
      <c r="E23" s="925"/>
      <c r="F23" s="925"/>
      <c r="G23" s="925"/>
      <c r="H23" s="925"/>
      <c r="I23" s="925"/>
      <c r="J23" s="925"/>
      <c r="K23" s="925"/>
      <c r="L23" s="925"/>
      <c r="M23" s="925"/>
      <c r="N23" s="925"/>
      <c r="O23" s="925"/>
      <c r="P23" s="935"/>
      <c r="Q23" s="1054">
        <v>3618</v>
      </c>
      <c r="R23" s="1048"/>
      <c r="S23" s="1048"/>
      <c r="T23" s="1048"/>
      <c r="U23" s="1048"/>
      <c r="V23" s="1048">
        <v>3495</v>
      </c>
      <c r="W23" s="1048"/>
      <c r="X23" s="1048"/>
      <c r="Y23" s="1048"/>
      <c r="Z23" s="1048"/>
      <c r="AA23" s="1048">
        <v>123</v>
      </c>
      <c r="AB23" s="1048"/>
      <c r="AC23" s="1048"/>
      <c r="AD23" s="1048"/>
      <c r="AE23" s="1055"/>
      <c r="AF23" s="1056">
        <v>116</v>
      </c>
      <c r="AG23" s="1048"/>
      <c r="AH23" s="1048"/>
      <c r="AI23" s="1048"/>
      <c r="AJ23" s="1057"/>
      <c r="AK23" s="1058"/>
      <c r="AL23" s="1059"/>
      <c r="AM23" s="1059"/>
      <c r="AN23" s="1059"/>
      <c r="AO23" s="1059"/>
      <c r="AP23" s="1048">
        <v>3917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388</v>
      </c>
      <c r="C28" s="1035"/>
      <c r="D28" s="1035"/>
      <c r="E28" s="1035"/>
      <c r="F28" s="1035"/>
      <c r="G28" s="1035"/>
      <c r="H28" s="1035"/>
      <c r="I28" s="1035"/>
      <c r="J28" s="1035"/>
      <c r="K28" s="1035"/>
      <c r="L28" s="1035"/>
      <c r="M28" s="1035"/>
      <c r="N28" s="1035"/>
      <c r="O28" s="1035"/>
      <c r="P28" s="1036"/>
      <c r="Q28" s="1037">
        <v>357</v>
      </c>
      <c r="R28" s="1038"/>
      <c r="S28" s="1038"/>
      <c r="T28" s="1038"/>
      <c r="U28" s="1038"/>
      <c r="V28" s="1038">
        <v>347</v>
      </c>
      <c r="W28" s="1038"/>
      <c r="X28" s="1038"/>
      <c r="Y28" s="1038"/>
      <c r="Z28" s="1038"/>
      <c r="AA28" s="1038">
        <v>10</v>
      </c>
      <c r="AB28" s="1038"/>
      <c r="AC28" s="1038"/>
      <c r="AD28" s="1038"/>
      <c r="AE28" s="1039"/>
      <c r="AF28" s="1040">
        <v>10</v>
      </c>
      <c r="AG28" s="1038"/>
      <c r="AH28" s="1038"/>
      <c r="AI28" s="1038"/>
      <c r="AJ28" s="1041"/>
      <c r="AK28" s="1029">
        <v>37</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389</v>
      </c>
      <c r="C29" s="1018"/>
      <c r="D29" s="1018"/>
      <c r="E29" s="1018"/>
      <c r="F29" s="1018"/>
      <c r="G29" s="1018"/>
      <c r="H29" s="1018"/>
      <c r="I29" s="1018"/>
      <c r="J29" s="1018"/>
      <c r="K29" s="1018"/>
      <c r="L29" s="1018"/>
      <c r="M29" s="1018"/>
      <c r="N29" s="1018"/>
      <c r="O29" s="1018"/>
      <c r="P29" s="1019"/>
      <c r="Q29" s="1025">
        <v>356</v>
      </c>
      <c r="R29" s="1026"/>
      <c r="S29" s="1026"/>
      <c r="T29" s="1026"/>
      <c r="U29" s="1026"/>
      <c r="V29" s="1026">
        <v>350</v>
      </c>
      <c r="W29" s="1026"/>
      <c r="X29" s="1026"/>
      <c r="Y29" s="1026"/>
      <c r="Z29" s="1026"/>
      <c r="AA29" s="1026">
        <v>6</v>
      </c>
      <c r="AB29" s="1026"/>
      <c r="AC29" s="1026"/>
      <c r="AD29" s="1026"/>
      <c r="AE29" s="1027"/>
      <c r="AF29" s="1022">
        <v>6</v>
      </c>
      <c r="AG29" s="1023"/>
      <c r="AH29" s="1023"/>
      <c r="AI29" s="1023"/>
      <c r="AJ29" s="1024"/>
      <c r="AK29" s="967">
        <v>61</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390</v>
      </c>
      <c r="C30" s="1018"/>
      <c r="D30" s="1018"/>
      <c r="E30" s="1018"/>
      <c r="F30" s="1018"/>
      <c r="G30" s="1018"/>
      <c r="H30" s="1018"/>
      <c r="I30" s="1018"/>
      <c r="J30" s="1018"/>
      <c r="K30" s="1018"/>
      <c r="L30" s="1018"/>
      <c r="M30" s="1018"/>
      <c r="N30" s="1018"/>
      <c r="O30" s="1018"/>
      <c r="P30" s="1019"/>
      <c r="Q30" s="1025">
        <v>32</v>
      </c>
      <c r="R30" s="1026"/>
      <c r="S30" s="1026"/>
      <c r="T30" s="1026"/>
      <c r="U30" s="1026"/>
      <c r="V30" s="1026">
        <v>32</v>
      </c>
      <c r="W30" s="1026"/>
      <c r="X30" s="1026"/>
      <c r="Y30" s="1026"/>
      <c r="Z30" s="1026"/>
      <c r="AA30" s="1026">
        <v>0</v>
      </c>
      <c r="AB30" s="1026"/>
      <c r="AC30" s="1026"/>
      <c r="AD30" s="1026"/>
      <c r="AE30" s="1027"/>
      <c r="AF30" s="1022">
        <v>0</v>
      </c>
      <c r="AG30" s="1023"/>
      <c r="AH30" s="1023"/>
      <c r="AI30" s="1023"/>
      <c r="AJ30" s="1024"/>
      <c r="AK30" s="967">
        <v>9</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391</v>
      </c>
      <c r="C31" s="1018"/>
      <c r="D31" s="1018"/>
      <c r="E31" s="1018"/>
      <c r="F31" s="1018"/>
      <c r="G31" s="1018"/>
      <c r="H31" s="1018"/>
      <c r="I31" s="1018"/>
      <c r="J31" s="1018"/>
      <c r="K31" s="1018"/>
      <c r="L31" s="1018"/>
      <c r="M31" s="1018"/>
      <c r="N31" s="1018"/>
      <c r="O31" s="1018"/>
      <c r="P31" s="1019"/>
      <c r="Q31" s="1025">
        <v>147</v>
      </c>
      <c r="R31" s="1026"/>
      <c r="S31" s="1026"/>
      <c r="T31" s="1026"/>
      <c r="U31" s="1026"/>
      <c r="V31" s="1026">
        <v>125</v>
      </c>
      <c r="W31" s="1026"/>
      <c r="X31" s="1026"/>
      <c r="Y31" s="1026"/>
      <c r="Z31" s="1026"/>
      <c r="AA31" s="1026">
        <v>22</v>
      </c>
      <c r="AB31" s="1026"/>
      <c r="AC31" s="1026"/>
      <c r="AD31" s="1026"/>
      <c r="AE31" s="1027"/>
      <c r="AF31" s="1022">
        <v>18</v>
      </c>
      <c r="AG31" s="1023"/>
      <c r="AH31" s="1023"/>
      <c r="AI31" s="1023"/>
      <c r="AJ31" s="1024"/>
      <c r="AK31" s="967">
        <v>38</v>
      </c>
      <c r="AL31" s="958"/>
      <c r="AM31" s="958"/>
      <c r="AN31" s="958"/>
      <c r="AO31" s="958"/>
      <c r="AP31" s="958">
        <v>683</v>
      </c>
      <c r="AQ31" s="958"/>
      <c r="AR31" s="958"/>
      <c r="AS31" s="958"/>
      <c r="AT31" s="958"/>
      <c r="AU31" s="958">
        <v>357</v>
      </c>
      <c r="AV31" s="958"/>
      <c r="AW31" s="958"/>
      <c r="AX31" s="958"/>
      <c r="AY31" s="958"/>
      <c r="AZ31" s="1028"/>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393</v>
      </c>
      <c r="C32" s="1018"/>
      <c r="D32" s="1018"/>
      <c r="E32" s="1018"/>
      <c r="F32" s="1018"/>
      <c r="G32" s="1018"/>
      <c r="H32" s="1018"/>
      <c r="I32" s="1018"/>
      <c r="J32" s="1018"/>
      <c r="K32" s="1018"/>
      <c r="L32" s="1018"/>
      <c r="M32" s="1018"/>
      <c r="N32" s="1018"/>
      <c r="O32" s="1018"/>
      <c r="P32" s="1019"/>
      <c r="Q32" s="1025">
        <v>383</v>
      </c>
      <c r="R32" s="1026"/>
      <c r="S32" s="1026"/>
      <c r="T32" s="1026"/>
      <c r="U32" s="1026"/>
      <c r="V32" s="1026">
        <v>301</v>
      </c>
      <c r="W32" s="1026"/>
      <c r="X32" s="1026"/>
      <c r="Y32" s="1026"/>
      <c r="Z32" s="1026"/>
      <c r="AA32" s="1026">
        <v>82</v>
      </c>
      <c r="AB32" s="1026"/>
      <c r="AC32" s="1026"/>
      <c r="AD32" s="1026"/>
      <c r="AE32" s="1027"/>
      <c r="AF32" s="1022">
        <v>11</v>
      </c>
      <c r="AG32" s="1023"/>
      <c r="AH32" s="1023"/>
      <c r="AI32" s="1023"/>
      <c r="AJ32" s="1024"/>
      <c r="AK32" s="967">
        <v>209</v>
      </c>
      <c r="AL32" s="958"/>
      <c r="AM32" s="958"/>
      <c r="AN32" s="958"/>
      <c r="AO32" s="958"/>
      <c r="AP32" s="958">
        <v>1137</v>
      </c>
      <c r="AQ32" s="958"/>
      <c r="AR32" s="958"/>
      <c r="AS32" s="958"/>
      <c r="AT32" s="958"/>
      <c r="AU32" s="958">
        <v>1127</v>
      </c>
      <c r="AV32" s="958"/>
      <c r="AW32" s="958"/>
      <c r="AX32" s="958"/>
      <c r="AY32" s="958"/>
      <c r="AZ32" s="1028"/>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394</v>
      </c>
      <c r="C33" s="1018"/>
      <c r="D33" s="1018"/>
      <c r="E33" s="1018"/>
      <c r="F33" s="1018"/>
      <c r="G33" s="1018"/>
      <c r="H33" s="1018"/>
      <c r="I33" s="1018"/>
      <c r="J33" s="1018"/>
      <c r="K33" s="1018"/>
      <c r="L33" s="1018"/>
      <c r="M33" s="1018"/>
      <c r="N33" s="1018"/>
      <c r="O33" s="1018"/>
      <c r="P33" s="1019"/>
      <c r="Q33" s="1025">
        <v>45</v>
      </c>
      <c r="R33" s="1026"/>
      <c r="S33" s="1026"/>
      <c r="T33" s="1026"/>
      <c r="U33" s="1026"/>
      <c r="V33" s="1026">
        <v>43</v>
      </c>
      <c r="W33" s="1026"/>
      <c r="X33" s="1026"/>
      <c r="Y33" s="1026"/>
      <c r="Z33" s="1026"/>
      <c r="AA33" s="1026">
        <v>2</v>
      </c>
      <c r="AB33" s="1026"/>
      <c r="AC33" s="1026"/>
      <c r="AD33" s="1026"/>
      <c r="AE33" s="1027"/>
      <c r="AF33" s="1022">
        <v>1</v>
      </c>
      <c r="AG33" s="1023"/>
      <c r="AH33" s="1023"/>
      <c r="AI33" s="1023"/>
      <c r="AJ33" s="1024"/>
      <c r="AK33" s="967">
        <v>39</v>
      </c>
      <c r="AL33" s="958"/>
      <c r="AM33" s="958"/>
      <c r="AN33" s="958"/>
      <c r="AO33" s="958"/>
      <c r="AP33" s="958">
        <v>100</v>
      </c>
      <c r="AQ33" s="958"/>
      <c r="AR33" s="958"/>
      <c r="AS33" s="958"/>
      <c r="AT33" s="958"/>
      <c r="AU33" s="958">
        <v>98</v>
      </c>
      <c r="AV33" s="958"/>
      <c r="AW33" s="958"/>
      <c r="AX33" s="958"/>
      <c r="AY33" s="958"/>
      <c r="AZ33" s="1028"/>
      <c r="BA33" s="1028"/>
      <c r="BB33" s="1028"/>
      <c r="BC33" s="1028"/>
      <c r="BD33" s="1028"/>
      <c r="BE33" s="959" t="s">
        <v>392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395</v>
      </c>
      <c r="C34" s="1018"/>
      <c r="D34" s="1018"/>
      <c r="E34" s="1018"/>
      <c r="F34" s="1018"/>
      <c r="G34" s="1018"/>
      <c r="H34" s="1018"/>
      <c r="I34" s="1018"/>
      <c r="J34" s="1018"/>
      <c r="K34" s="1018"/>
      <c r="L34" s="1018"/>
      <c r="M34" s="1018"/>
      <c r="N34" s="1018"/>
      <c r="O34" s="1018"/>
      <c r="P34" s="1019"/>
      <c r="Q34" s="1025">
        <v>2</v>
      </c>
      <c r="R34" s="1026"/>
      <c r="S34" s="1026"/>
      <c r="T34" s="1026"/>
      <c r="U34" s="1026"/>
      <c r="V34" s="1026">
        <v>2</v>
      </c>
      <c r="W34" s="1026"/>
      <c r="X34" s="1026"/>
      <c r="Y34" s="1026"/>
      <c r="Z34" s="1026"/>
      <c r="AA34" s="1026">
        <v>0</v>
      </c>
      <c r="AB34" s="1026"/>
      <c r="AC34" s="1026"/>
      <c r="AD34" s="1026"/>
      <c r="AE34" s="1027"/>
      <c r="AF34" s="1022">
        <v>0</v>
      </c>
      <c r="AG34" s="1023"/>
      <c r="AH34" s="1023"/>
      <c r="AI34" s="1023"/>
      <c r="AJ34" s="1024"/>
      <c r="AK34" s="967">
        <v>1</v>
      </c>
      <c r="AL34" s="958"/>
      <c r="AM34" s="958"/>
      <c r="AN34" s="958"/>
      <c r="AO34" s="958"/>
      <c r="AP34" s="958"/>
      <c r="AQ34" s="958"/>
      <c r="AR34" s="958"/>
      <c r="AS34" s="958"/>
      <c r="AT34" s="958"/>
      <c r="AU34" s="958"/>
      <c r="AV34" s="958"/>
      <c r="AW34" s="958"/>
      <c r="AX34" s="958"/>
      <c r="AY34" s="958"/>
      <c r="AZ34" s="1028"/>
      <c r="BA34" s="1028"/>
      <c r="BB34" s="1028"/>
      <c r="BC34" s="1028"/>
      <c r="BD34" s="1028"/>
      <c r="BE34" s="959" t="s">
        <v>392</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376</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47</v>
      </c>
      <c r="AG63" s="946"/>
      <c r="AH63" s="946"/>
      <c r="AI63" s="946"/>
      <c r="AJ63" s="1009"/>
      <c r="AK63" s="1010"/>
      <c r="AL63" s="950"/>
      <c r="AM63" s="950"/>
      <c r="AN63" s="950"/>
      <c r="AO63" s="950"/>
      <c r="AP63" s="946">
        <v>1920</v>
      </c>
      <c r="AQ63" s="946"/>
      <c r="AR63" s="946"/>
      <c r="AS63" s="946"/>
      <c r="AT63" s="946"/>
      <c r="AU63" s="946">
        <v>1582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399</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400</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556</v>
      </c>
      <c r="C68" s="973"/>
      <c r="D68" s="973"/>
      <c r="E68" s="973"/>
      <c r="F68" s="973"/>
      <c r="G68" s="973"/>
      <c r="H68" s="973"/>
      <c r="I68" s="973"/>
      <c r="J68" s="973"/>
      <c r="K68" s="973"/>
      <c r="L68" s="973"/>
      <c r="M68" s="973"/>
      <c r="N68" s="973"/>
      <c r="O68" s="973"/>
      <c r="P68" s="974"/>
      <c r="Q68" s="975">
        <v>7299</v>
      </c>
      <c r="R68" s="969"/>
      <c r="S68" s="969"/>
      <c r="T68" s="969"/>
      <c r="U68" s="969"/>
      <c r="V68" s="969">
        <v>4954</v>
      </c>
      <c r="W68" s="969"/>
      <c r="X68" s="969"/>
      <c r="Y68" s="969"/>
      <c r="Z68" s="969"/>
      <c r="AA68" s="969">
        <v>2345</v>
      </c>
      <c r="AB68" s="969"/>
      <c r="AC68" s="969"/>
      <c r="AD68" s="969"/>
      <c r="AE68" s="969"/>
      <c r="AF68" s="969"/>
      <c r="AG68" s="969"/>
      <c r="AH68" s="969"/>
      <c r="AI68" s="969"/>
      <c r="AJ68" s="969"/>
      <c r="AK68" s="969">
        <v>14</v>
      </c>
      <c r="AL68" s="969"/>
      <c r="AM68" s="969"/>
      <c r="AN68" s="969"/>
      <c r="AO68" s="969"/>
      <c r="AP68" s="969"/>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557</v>
      </c>
      <c r="C69" s="962"/>
      <c r="D69" s="962"/>
      <c r="E69" s="962"/>
      <c r="F69" s="962"/>
      <c r="G69" s="962"/>
      <c r="H69" s="962"/>
      <c r="I69" s="962"/>
      <c r="J69" s="962"/>
      <c r="K69" s="962"/>
      <c r="L69" s="962"/>
      <c r="M69" s="962"/>
      <c r="N69" s="962"/>
      <c r="O69" s="962"/>
      <c r="P69" s="963"/>
      <c r="Q69" s="964">
        <v>1438</v>
      </c>
      <c r="R69" s="958"/>
      <c r="S69" s="958"/>
      <c r="T69" s="958"/>
      <c r="U69" s="958"/>
      <c r="V69" s="958">
        <v>1437</v>
      </c>
      <c r="W69" s="958"/>
      <c r="X69" s="958"/>
      <c r="Y69" s="958"/>
      <c r="Z69" s="958"/>
      <c r="AA69" s="958">
        <v>1</v>
      </c>
      <c r="AB69" s="958"/>
      <c r="AC69" s="958"/>
      <c r="AD69" s="958"/>
      <c r="AE69" s="958"/>
      <c r="AF69" s="958"/>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558</v>
      </c>
      <c r="C70" s="962"/>
      <c r="D70" s="962"/>
      <c r="E70" s="962"/>
      <c r="F70" s="962"/>
      <c r="G70" s="962"/>
      <c r="H70" s="962"/>
      <c r="I70" s="962"/>
      <c r="J70" s="962"/>
      <c r="K70" s="962"/>
      <c r="L70" s="962"/>
      <c r="M70" s="962"/>
      <c r="N70" s="962"/>
      <c r="O70" s="962"/>
      <c r="P70" s="963"/>
      <c r="Q70" s="964">
        <v>1</v>
      </c>
      <c r="R70" s="958"/>
      <c r="S70" s="958"/>
      <c r="T70" s="958"/>
      <c r="U70" s="958"/>
      <c r="V70" s="958">
        <v>0</v>
      </c>
      <c r="W70" s="958"/>
      <c r="X70" s="958"/>
      <c r="Y70" s="958"/>
      <c r="Z70" s="958"/>
      <c r="AA70" s="958">
        <v>1</v>
      </c>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559</v>
      </c>
      <c r="C71" s="962"/>
      <c r="D71" s="962"/>
      <c r="E71" s="962"/>
      <c r="F71" s="962"/>
      <c r="G71" s="962"/>
      <c r="H71" s="962"/>
      <c r="I71" s="962"/>
      <c r="J71" s="962"/>
      <c r="K71" s="962"/>
      <c r="L71" s="962"/>
      <c r="M71" s="962"/>
      <c r="N71" s="962"/>
      <c r="O71" s="962"/>
      <c r="P71" s="963"/>
      <c r="Q71" s="964">
        <v>49</v>
      </c>
      <c r="R71" s="958"/>
      <c r="S71" s="958"/>
      <c r="T71" s="958"/>
      <c r="U71" s="958"/>
      <c r="V71" s="958">
        <v>27</v>
      </c>
      <c r="W71" s="958"/>
      <c r="X71" s="958"/>
      <c r="Y71" s="958"/>
      <c r="Z71" s="958"/>
      <c r="AA71" s="958">
        <v>22</v>
      </c>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560</v>
      </c>
      <c r="C72" s="962"/>
      <c r="D72" s="962"/>
      <c r="E72" s="962"/>
      <c r="F72" s="962"/>
      <c r="G72" s="962"/>
      <c r="H72" s="962"/>
      <c r="I72" s="962"/>
      <c r="J72" s="962"/>
      <c r="K72" s="962"/>
      <c r="L72" s="962"/>
      <c r="M72" s="962"/>
      <c r="N72" s="962"/>
      <c r="O72" s="962"/>
      <c r="P72" s="963"/>
      <c r="Q72" s="964">
        <v>67</v>
      </c>
      <c r="R72" s="958"/>
      <c r="S72" s="958"/>
      <c r="T72" s="958"/>
      <c r="U72" s="958"/>
      <c r="V72" s="958">
        <v>66</v>
      </c>
      <c r="W72" s="958"/>
      <c r="X72" s="958"/>
      <c r="Y72" s="958"/>
      <c r="Z72" s="958"/>
      <c r="AA72" s="958">
        <v>1</v>
      </c>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561</v>
      </c>
      <c r="C73" s="962"/>
      <c r="D73" s="962"/>
      <c r="E73" s="962"/>
      <c r="F73" s="962"/>
      <c r="G73" s="962"/>
      <c r="H73" s="962"/>
      <c r="I73" s="962"/>
      <c r="J73" s="962"/>
      <c r="K73" s="962"/>
      <c r="L73" s="962"/>
      <c r="M73" s="962"/>
      <c r="N73" s="962"/>
      <c r="O73" s="962"/>
      <c r="P73" s="963"/>
      <c r="Q73" s="964">
        <v>2562</v>
      </c>
      <c r="R73" s="958"/>
      <c r="S73" s="958"/>
      <c r="T73" s="958"/>
      <c r="U73" s="958"/>
      <c r="V73" s="958">
        <v>2450</v>
      </c>
      <c r="W73" s="958"/>
      <c r="X73" s="958"/>
      <c r="Y73" s="958"/>
      <c r="Z73" s="958"/>
      <c r="AA73" s="958">
        <v>112</v>
      </c>
      <c r="AB73" s="958"/>
      <c r="AC73" s="958"/>
      <c r="AD73" s="958"/>
      <c r="AE73" s="958"/>
      <c r="AF73" s="958">
        <v>102</v>
      </c>
      <c r="AG73" s="958"/>
      <c r="AH73" s="958"/>
      <c r="AI73" s="958"/>
      <c r="AJ73" s="958"/>
      <c r="AK73" s="958">
        <v>36</v>
      </c>
      <c r="AL73" s="958"/>
      <c r="AM73" s="958"/>
      <c r="AN73" s="958"/>
      <c r="AO73" s="958"/>
      <c r="AP73" s="958">
        <v>3262</v>
      </c>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562</v>
      </c>
      <c r="C74" s="962"/>
      <c r="D74" s="962"/>
      <c r="E74" s="962"/>
      <c r="F74" s="962"/>
      <c r="G74" s="962"/>
      <c r="H74" s="962"/>
      <c r="I74" s="962"/>
      <c r="J74" s="962"/>
      <c r="K74" s="962"/>
      <c r="L74" s="962"/>
      <c r="M74" s="962"/>
      <c r="N74" s="962"/>
      <c r="O74" s="962"/>
      <c r="P74" s="963"/>
      <c r="Q74" s="964">
        <v>107</v>
      </c>
      <c r="R74" s="958"/>
      <c r="S74" s="958"/>
      <c r="T74" s="958"/>
      <c r="U74" s="958"/>
      <c r="V74" s="958">
        <v>97</v>
      </c>
      <c r="W74" s="958"/>
      <c r="X74" s="958"/>
      <c r="Y74" s="958"/>
      <c r="Z74" s="958"/>
      <c r="AA74" s="958">
        <v>10</v>
      </c>
      <c r="AB74" s="958"/>
      <c r="AC74" s="958"/>
      <c r="AD74" s="958"/>
      <c r="AE74" s="958"/>
      <c r="AF74" s="958">
        <v>10</v>
      </c>
      <c r="AG74" s="958"/>
      <c r="AH74" s="958"/>
      <c r="AI74" s="958"/>
      <c r="AJ74" s="958"/>
      <c r="AK74" s="958">
        <v>6</v>
      </c>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563</v>
      </c>
      <c r="C75" s="962"/>
      <c r="D75" s="962"/>
      <c r="E75" s="962"/>
      <c r="F75" s="962"/>
      <c r="G75" s="962"/>
      <c r="H75" s="962"/>
      <c r="I75" s="962"/>
      <c r="J75" s="962"/>
      <c r="K75" s="962"/>
      <c r="L75" s="962"/>
      <c r="M75" s="962"/>
      <c r="N75" s="962"/>
      <c r="O75" s="962"/>
      <c r="P75" s="963"/>
      <c r="Q75" s="965">
        <v>1280</v>
      </c>
      <c r="R75" s="966"/>
      <c r="S75" s="966"/>
      <c r="T75" s="966"/>
      <c r="U75" s="967"/>
      <c r="V75" s="968">
        <v>1222</v>
      </c>
      <c r="W75" s="966"/>
      <c r="X75" s="966"/>
      <c r="Y75" s="966"/>
      <c r="Z75" s="967"/>
      <c r="AA75" s="968">
        <v>58</v>
      </c>
      <c r="AB75" s="966"/>
      <c r="AC75" s="966"/>
      <c r="AD75" s="966"/>
      <c r="AE75" s="967"/>
      <c r="AF75" s="968">
        <v>58</v>
      </c>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564</v>
      </c>
      <c r="C76" s="962"/>
      <c r="D76" s="962"/>
      <c r="E76" s="962"/>
      <c r="F76" s="962"/>
      <c r="G76" s="962"/>
      <c r="H76" s="962"/>
      <c r="I76" s="962"/>
      <c r="J76" s="962"/>
      <c r="K76" s="962"/>
      <c r="L76" s="962"/>
      <c r="M76" s="962"/>
      <c r="N76" s="962"/>
      <c r="O76" s="962"/>
      <c r="P76" s="963"/>
      <c r="Q76" s="965">
        <v>261159</v>
      </c>
      <c r="R76" s="966"/>
      <c r="S76" s="966"/>
      <c r="T76" s="966"/>
      <c r="U76" s="967"/>
      <c r="V76" s="968">
        <v>254522</v>
      </c>
      <c r="W76" s="966"/>
      <c r="X76" s="966"/>
      <c r="Y76" s="966"/>
      <c r="Z76" s="967"/>
      <c r="AA76" s="968">
        <v>6637</v>
      </c>
      <c r="AB76" s="966"/>
      <c r="AC76" s="966"/>
      <c r="AD76" s="966"/>
      <c r="AE76" s="967"/>
      <c r="AF76" s="968">
        <v>6336</v>
      </c>
      <c r="AG76" s="966"/>
      <c r="AH76" s="966"/>
      <c r="AI76" s="966"/>
      <c r="AJ76" s="967"/>
      <c r="AK76" s="968">
        <v>983</v>
      </c>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376</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6506</v>
      </c>
      <c r="AG88" s="946"/>
      <c r="AH88" s="946"/>
      <c r="AI88" s="946"/>
      <c r="AJ88" s="946"/>
      <c r="AK88" s="950"/>
      <c r="AL88" s="950"/>
      <c r="AM88" s="950"/>
      <c r="AN88" s="950"/>
      <c r="AO88" s="950"/>
      <c r="AP88" s="946">
        <v>3262</v>
      </c>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131</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294</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294</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294</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433212</v>
      </c>
      <c r="AB110" s="876"/>
      <c r="AC110" s="876"/>
      <c r="AD110" s="876"/>
      <c r="AE110" s="877"/>
      <c r="AF110" s="878">
        <v>461110</v>
      </c>
      <c r="AG110" s="876"/>
      <c r="AH110" s="876"/>
      <c r="AI110" s="876"/>
      <c r="AJ110" s="877"/>
      <c r="AK110" s="878">
        <v>463525</v>
      </c>
      <c r="AL110" s="876"/>
      <c r="AM110" s="876"/>
      <c r="AN110" s="876"/>
      <c r="AO110" s="877"/>
      <c r="AP110" s="879">
        <v>26.1</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4265849</v>
      </c>
      <c r="BR110" s="829"/>
      <c r="BS110" s="829"/>
      <c r="BT110" s="829"/>
      <c r="BU110" s="829"/>
      <c r="BV110" s="829">
        <v>4111861</v>
      </c>
      <c r="BW110" s="829"/>
      <c r="BX110" s="829"/>
      <c r="BY110" s="829"/>
      <c r="BZ110" s="829"/>
      <c r="CA110" s="829">
        <v>3916802</v>
      </c>
      <c r="CB110" s="829"/>
      <c r="CC110" s="829"/>
      <c r="CD110" s="829"/>
      <c r="CE110" s="829"/>
      <c r="CF110" s="853">
        <v>220.5</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v>209</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1905582</v>
      </c>
      <c r="BR112" s="804"/>
      <c r="BS112" s="804"/>
      <c r="BT112" s="804"/>
      <c r="BU112" s="804"/>
      <c r="BV112" s="804">
        <v>1746971</v>
      </c>
      <c r="BW112" s="804"/>
      <c r="BX112" s="804"/>
      <c r="BY112" s="804"/>
      <c r="BZ112" s="804"/>
      <c r="CA112" s="804">
        <v>1636807</v>
      </c>
      <c r="CB112" s="804"/>
      <c r="CC112" s="804"/>
      <c r="CD112" s="804"/>
      <c r="CE112" s="804"/>
      <c r="CF112" s="862">
        <v>92.1</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240256</v>
      </c>
      <c r="AB113" s="906"/>
      <c r="AC113" s="906"/>
      <c r="AD113" s="906"/>
      <c r="AE113" s="907"/>
      <c r="AF113" s="908">
        <v>234258</v>
      </c>
      <c r="AG113" s="906"/>
      <c r="AH113" s="906"/>
      <c r="AI113" s="906"/>
      <c r="AJ113" s="907"/>
      <c r="AK113" s="908">
        <v>231810</v>
      </c>
      <c r="AL113" s="906"/>
      <c r="AM113" s="906"/>
      <c r="AN113" s="906"/>
      <c r="AO113" s="907"/>
      <c r="AP113" s="909">
        <v>13</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108289</v>
      </c>
      <c r="BR113" s="804"/>
      <c r="BS113" s="804"/>
      <c r="BT113" s="804"/>
      <c r="BU113" s="804"/>
      <c r="BV113" s="804">
        <v>111613</v>
      </c>
      <c r="BW113" s="804"/>
      <c r="BX113" s="804"/>
      <c r="BY113" s="804"/>
      <c r="BZ113" s="804"/>
      <c r="CA113" s="804">
        <v>110919</v>
      </c>
      <c r="CB113" s="804"/>
      <c r="CC113" s="804"/>
      <c r="CD113" s="804"/>
      <c r="CE113" s="804"/>
      <c r="CF113" s="862">
        <v>6.2</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10983</v>
      </c>
      <c r="AB114" s="767"/>
      <c r="AC114" s="767"/>
      <c r="AD114" s="767"/>
      <c r="AE114" s="768"/>
      <c r="AF114" s="769">
        <v>15203</v>
      </c>
      <c r="AG114" s="767"/>
      <c r="AH114" s="767"/>
      <c r="AI114" s="767"/>
      <c r="AJ114" s="768"/>
      <c r="AK114" s="769">
        <v>14805</v>
      </c>
      <c r="AL114" s="767"/>
      <c r="AM114" s="767"/>
      <c r="AN114" s="767"/>
      <c r="AO114" s="768"/>
      <c r="AP114" s="811">
        <v>0.8</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340483</v>
      </c>
      <c r="BR114" s="804"/>
      <c r="BS114" s="804"/>
      <c r="BT114" s="804"/>
      <c r="BU114" s="804"/>
      <c r="BV114" s="804">
        <v>320017</v>
      </c>
      <c r="BW114" s="804"/>
      <c r="BX114" s="804"/>
      <c r="BY114" s="804"/>
      <c r="BZ114" s="804"/>
      <c r="CA114" s="804">
        <v>383704</v>
      </c>
      <c r="CB114" s="804"/>
      <c r="CC114" s="804"/>
      <c r="CD114" s="804"/>
      <c r="CE114" s="804"/>
      <c r="CF114" s="862">
        <v>21.6</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209</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126</v>
      </c>
      <c r="AB116" s="767"/>
      <c r="AC116" s="767"/>
      <c r="AD116" s="767"/>
      <c r="AE116" s="768"/>
      <c r="AF116" s="769">
        <v>161</v>
      </c>
      <c r="AG116" s="767"/>
      <c r="AH116" s="767"/>
      <c r="AI116" s="767"/>
      <c r="AJ116" s="768"/>
      <c r="AK116" s="769">
        <v>679</v>
      </c>
      <c r="AL116" s="767"/>
      <c r="AM116" s="767"/>
      <c r="AN116" s="767"/>
      <c r="AO116" s="768"/>
      <c r="AP116" s="811">
        <v>0</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209</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684786</v>
      </c>
      <c r="AB117" s="890"/>
      <c r="AC117" s="890"/>
      <c r="AD117" s="890"/>
      <c r="AE117" s="891"/>
      <c r="AF117" s="892">
        <v>710732</v>
      </c>
      <c r="AG117" s="890"/>
      <c r="AH117" s="890"/>
      <c r="AI117" s="890"/>
      <c r="AJ117" s="891"/>
      <c r="AK117" s="892">
        <v>710819</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294</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442</v>
      </c>
      <c r="BP119" s="865"/>
      <c r="BQ119" s="866">
        <v>6620412</v>
      </c>
      <c r="BR119" s="832"/>
      <c r="BS119" s="832"/>
      <c r="BT119" s="832"/>
      <c r="BU119" s="832"/>
      <c r="BV119" s="832">
        <v>6290462</v>
      </c>
      <c r="BW119" s="832"/>
      <c r="BX119" s="832"/>
      <c r="BY119" s="832"/>
      <c r="BZ119" s="832"/>
      <c r="CA119" s="832">
        <v>6048232</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1109713</v>
      </c>
      <c r="BR120" s="829"/>
      <c r="BS120" s="829"/>
      <c r="BT120" s="829"/>
      <c r="BU120" s="829"/>
      <c r="BV120" s="829">
        <v>1239956</v>
      </c>
      <c r="BW120" s="829"/>
      <c r="BX120" s="829"/>
      <c r="BY120" s="829"/>
      <c r="BZ120" s="829"/>
      <c r="CA120" s="829">
        <v>1333754</v>
      </c>
      <c r="CB120" s="829"/>
      <c r="CC120" s="829"/>
      <c r="CD120" s="829"/>
      <c r="CE120" s="829"/>
      <c r="CF120" s="853">
        <v>75.099999999999994</v>
      </c>
      <c r="CG120" s="854"/>
      <c r="CH120" s="854"/>
      <c r="CI120" s="854"/>
      <c r="CJ120" s="854"/>
      <c r="CK120" s="855" t="s">
        <v>446</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1332608</v>
      </c>
      <c r="DH120" s="829"/>
      <c r="DI120" s="829"/>
      <c r="DJ120" s="829"/>
      <c r="DK120" s="829"/>
      <c r="DL120" s="829">
        <v>1224707</v>
      </c>
      <c r="DM120" s="829"/>
      <c r="DN120" s="829"/>
      <c r="DO120" s="829"/>
      <c r="DP120" s="829"/>
      <c r="DQ120" s="829">
        <v>1137094</v>
      </c>
      <c r="DR120" s="829"/>
      <c r="DS120" s="829"/>
      <c r="DT120" s="829"/>
      <c r="DU120" s="829"/>
      <c r="DV120" s="830">
        <v>64</v>
      </c>
      <c r="DW120" s="830"/>
      <c r="DX120" s="830"/>
      <c r="DY120" s="830"/>
      <c r="DZ120" s="831"/>
    </row>
    <row r="121" spans="1:130" s="224" customFormat="1" ht="26.25" customHeight="1" x14ac:dyDescent="0.2">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81537</v>
      </c>
      <c r="BR121" s="804"/>
      <c r="BS121" s="804"/>
      <c r="BT121" s="804"/>
      <c r="BU121" s="804"/>
      <c r="BV121" s="804">
        <v>61571</v>
      </c>
      <c r="BW121" s="804"/>
      <c r="BX121" s="804"/>
      <c r="BY121" s="804"/>
      <c r="BZ121" s="804"/>
      <c r="CA121" s="804">
        <v>51389</v>
      </c>
      <c r="CB121" s="804"/>
      <c r="CC121" s="804"/>
      <c r="CD121" s="804"/>
      <c r="CE121" s="804"/>
      <c r="CF121" s="862">
        <v>2.9</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412972</v>
      </c>
      <c r="DH121" s="804"/>
      <c r="DI121" s="804"/>
      <c r="DJ121" s="804"/>
      <c r="DK121" s="804"/>
      <c r="DL121" s="804">
        <v>393024</v>
      </c>
      <c r="DM121" s="804"/>
      <c r="DN121" s="804"/>
      <c r="DO121" s="804"/>
      <c r="DP121" s="804"/>
      <c r="DQ121" s="804">
        <v>399362</v>
      </c>
      <c r="DR121" s="804"/>
      <c r="DS121" s="804"/>
      <c r="DT121" s="804"/>
      <c r="DU121" s="804"/>
      <c r="DV121" s="781">
        <v>22.5</v>
      </c>
      <c r="DW121" s="781"/>
      <c r="DX121" s="781"/>
      <c r="DY121" s="781"/>
      <c r="DZ121" s="782"/>
    </row>
    <row r="122" spans="1:130" s="224" customFormat="1" ht="26.25" customHeight="1" x14ac:dyDescent="0.2">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4073774</v>
      </c>
      <c r="BR122" s="832"/>
      <c r="BS122" s="832"/>
      <c r="BT122" s="832"/>
      <c r="BU122" s="832"/>
      <c r="BV122" s="832">
        <v>3908214</v>
      </c>
      <c r="BW122" s="832"/>
      <c r="BX122" s="832"/>
      <c r="BY122" s="832"/>
      <c r="BZ122" s="832"/>
      <c r="CA122" s="832">
        <v>3532364</v>
      </c>
      <c r="CB122" s="832"/>
      <c r="CC122" s="832"/>
      <c r="CD122" s="832"/>
      <c r="CE122" s="832"/>
      <c r="CF122" s="833">
        <v>198.8</v>
      </c>
      <c r="CG122" s="834"/>
      <c r="CH122" s="834"/>
      <c r="CI122" s="834"/>
      <c r="CJ122" s="834"/>
      <c r="CK122" s="856"/>
      <c r="CL122" s="842"/>
      <c r="CM122" s="842"/>
      <c r="CN122" s="842"/>
      <c r="CO122" s="843"/>
      <c r="CP122" s="822" t="s">
        <v>394</v>
      </c>
      <c r="CQ122" s="823"/>
      <c r="CR122" s="823"/>
      <c r="CS122" s="823"/>
      <c r="CT122" s="823"/>
      <c r="CU122" s="823"/>
      <c r="CV122" s="823"/>
      <c r="CW122" s="823"/>
      <c r="CX122" s="823"/>
      <c r="CY122" s="823"/>
      <c r="CZ122" s="823"/>
      <c r="DA122" s="823"/>
      <c r="DB122" s="823"/>
      <c r="DC122" s="823"/>
      <c r="DD122" s="823"/>
      <c r="DE122" s="823"/>
      <c r="DF122" s="824"/>
      <c r="DG122" s="803">
        <v>160002</v>
      </c>
      <c r="DH122" s="804"/>
      <c r="DI122" s="804"/>
      <c r="DJ122" s="804"/>
      <c r="DK122" s="804"/>
      <c r="DL122" s="804">
        <v>129240</v>
      </c>
      <c r="DM122" s="804"/>
      <c r="DN122" s="804"/>
      <c r="DO122" s="804"/>
      <c r="DP122" s="804"/>
      <c r="DQ122" s="804">
        <v>100351</v>
      </c>
      <c r="DR122" s="804"/>
      <c r="DS122" s="804"/>
      <c r="DT122" s="804"/>
      <c r="DU122" s="804"/>
      <c r="DV122" s="781">
        <v>5.6</v>
      </c>
      <c r="DW122" s="781"/>
      <c r="DX122" s="781"/>
      <c r="DY122" s="781"/>
      <c r="DZ122" s="782"/>
    </row>
    <row r="123" spans="1:130" s="224" customFormat="1" ht="26.25" customHeight="1" x14ac:dyDescent="0.2">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209</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450</v>
      </c>
      <c r="BP123" s="865"/>
      <c r="BQ123" s="819">
        <v>5265024</v>
      </c>
      <c r="BR123" s="820"/>
      <c r="BS123" s="820"/>
      <c r="BT123" s="820"/>
      <c r="BU123" s="820"/>
      <c r="BV123" s="820">
        <v>5209741</v>
      </c>
      <c r="BW123" s="820"/>
      <c r="BX123" s="820"/>
      <c r="BY123" s="820"/>
      <c r="BZ123" s="820"/>
      <c r="CA123" s="820">
        <v>4917507</v>
      </c>
      <c r="CB123" s="820"/>
      <c r="CC123" s="820"/>
      <c r="CD123" s="820"/>
      <c r="CE123" s="820"/>
      <c r="CF123" s="735"/>
      <c r="CG123" s="736"/>
      <c r="CH123" s="736"/>
      <c r="CI123" s="736"/>
      <c r="CJ123" s="821"/>
      <c r="CK123" s="856"/>
      <c r="CL123" s="842"/>
      <c r="CM123" s="842"/>
      <c r="CN123" s="842"/>
      <c r="CO123" s="843"/>
      <c r="CP123" s="822" t="s">
        <v>395</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76</v>
      </c>
      <c r="BR124" s="818"/>
      <c r="BS124" s="818"/>
      <c r="BT124" s="818"/>
      <c r="BU124" s="818"/>
      <c r="BV124" s="818">
        <v>61.2</v>
      </c>
      <c r="BW124" s="818"/>
      <c r="BX124" s="818"/>
      <c r="BY124" s="818"/>
      <c r="BZ124" s="818"/>
      <c r="CA124" s="818">
        <v>63.6</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9065</v>
      </c>
      <c r="AB128" s="788"/>
      <c r="AC128" s="788"/>
      <c r="AD128" s="788"/>
      <c r="AE128" s="789"/>
      <c r="AF128" s="790">
        <v>8267</v>
      </c>
      <c r="AG128" s="788"/>
      <c r="AH128" s="788"/>
      <c r="AI128" s="788"/>
      <c r="AJ128" s="789"/>
      <c r="AK128" s="790">
        <v>9017</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2207612</v>
      </c>
      <c r="AB129" s="767"/>
      <c r="AC129" s="767"/>
      <c r="AD129" s="767"/>
      <c r="AE129" s="768"/>
      <c r="AF129" s="769">
        <v>2201717</v>
      </c>
      <c r="AG129" s="767"/>
      <c r="AH129" s="767"/>
      <c r="AI129" s="767"/>
      <c r="AJ129" s="768"/>
      <c r="AK129" s="769">
        <v>2211892</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426548</v>
      </c>
      <c r="AB130" s="767"/>
      <c r="AC130" s="767"/>
      <c r="AD130" s="767"/>
      <c r="AE130" s="768"/>
      <c r="AF130" s="769">
        <v>436615</v>
      </c>
      <c r="AG130" s="767"/>
      <c r="AH130" s="767"/>
      <c r="AI130" s="767"/>
      <c r="AJ130" s="768"/>
      <c r="AK130" s="769">
        <v>435193</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14.6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1781064</v>
      </c>
      <c r="AB131" s="751"/>
      <c r="AC131" s="751"/>
      <c r="AD131" s="751"/>
      <c r="AE131" s="752"/>
      <c r="AF131" s="753">
        <v>1765102</v>
      </c>
      <c r="AG131" s="751"/>
      <c r="AH131" s="751"/>
      <c r="AI131" s="751"/>
      <c r="AJ131" s="752"/>
      <c r="AK131" s="753">
        <v>1776699</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v>63.6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13.990120510000001</v>
      </c>
      <c r="AB132" s="732"/>
      <c r="AC132" s="732"/>
      <c r="AD132" s="732"/>
      <c r="AE132" s="733"/>
      <c r="AF132" s="734">
        <v>15.061452539999999</v>
      </c>
      <c r="AG132" s="732"/>
      <c r="AH132" s="732"/>
      <c r="AI132" s="732"/>
      <c r="AJ132" s="733"/>
      <c r="AK132" s="734">
        <v>15.00586199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14.3</v>
      </c>
      <c r="AB133" s="711"/>
      <c r="AC133" s="711"/>
      <c r="AD133" s="711"/>
      <c r="AE133" s="712"/>
      <c r="AF133" s="710">
        <v>14.5</v>
      </c>
      <c r="AG133" s="711"/>
      <c r="AH133" s="711"/>
      <c r="AI133" s="711"/>
      <c r="AJ133" s="712"/>
      <c r="AK133" s="710">
        <v>14.6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607n16H0B58GKCtt6xjPLwTR2ILmW0Gq5BPjV7bdKlWvPVUqHSVxhzflqM3ob4NOhgK9LHJVIjhgqx20JIbQbA==" saltValue="+3GrBuLP+kOXV8y6JWS11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Q105"/>
  <sheetViews>
    <sheetView showGridLines="0" view="pageBreakPreview" zoomScale="80" zoomScaleNormal="85" zoomScaleSheetLayoutView="80" workbookViewId="0">
      <selection activeCell="AO51" sqref="AO51"/>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GRXdS3H6ZGVrSX+KNw1ZomWwKG5H63risaVMu1cOFiStTBW/SZGNahIOTHtkjNHRM11iHoR2/DxiJs0hbFS1hg==" saltValue="V/lasFDMRNCbxNmFSYdq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lBb1yYnQlLYEyqwGXJ2a6QCBchU3iwP1fD7okgwvpOn/rkeTyNKkCOfoZfKcIRCnaJAsgoL2zykDKZBWR0R2Q==" saltValue="3A6P0qEYcCDfdaBQow3kb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5" t="s">
        <v>479</v>
      </c>
      <c r="AP7" s="265"/>
      <c r="AQ7" s="266" t="s">
        <v>480</v>
      </c>
      <c r="AR7" s="267"/>
    </row>
    <row r="8" spans="1:46" ht="13.2" x14ac:dyDescent="0.2">
      <c r="A8" s="259"/>
      <c r="AK8" s="268"/>
      <c r="AL8" s="269"/>
      <c r="AM8" s="269"/>
      <c r="AN8" s="270"/>
      <c r="AO8" s="1106"/>
      <c r="AP8" s="271" t="s">
        <v>481</v>
      </c>
      <c r="AQ8" s="272" t="s">
        <v>482</v>
      </c>
      <c r="AR8" s="273" t="s">
        <v>483</v>
      </c>
    </row>
    <row r="9" spans="1:46" ht="13.2" x14ac:dyDescent="0.2">
      <c r="A9" s="259"/>
      <c r="AK9" s="1117" t="s">
        <v>484</v>
      </c>
      <c r="AL9" s="1118"/>
      <c r="AM9" s="1118"/>
      <c r="AN9" s="1119"/>
      <c r="AO9" s="274">
        <v>666603</v>
      </c>
      <c r="AP9" s="274">
        <v>274661</v>
      </c>
      <c r="AQ9" s="275">
        <v>273733</v>
      </c>
      <c r="AR9" s="276">
        <v>0.3</v>
      </c>
    </row>
    <row r="10" spans="1:46" ht="13.5" customHeight="1" x14ac:dyDescent="0.2">
      <c r="A10" s="259"/>
      <c r="AK10" s="1117" t="s">
        <v>485</v>
      </c>
      <c r="AL10" s="1118"/>
      <c r="AM10" s="1118"/>
      <c r="AN10" s="1119"/>
      <c r="AO10" s="277">
        <v>99445</v>
      </c>
      <c r="AP10" s="277">
        <v>40974</v>
      </c>
      <c r="AQ10" s="278">
        <v>30345</v>
      </c>
      <c r="AR10" s="279">
        <v>35</v>
      </c>
    </row>
    <row r="11" spans="1:46" ht="13.5" customHeight="1" x14ac:dyDescent="0.2">
      <c r="A11" s="259"/>
      <c r="AK11" s="1117" t="s">
        <v>486</v>
      </c>
      <c r="AL11" s="1118"/>
      <c r="AM11" s="1118"/>
      <c r="AN11" s="1119"/>
      <c r="AO11" s="277" t="s">
        <v>487</v>
      </c>
      <c r="AP11" s="277" t="s">
        <v>487</v>
      </c>
      <c r="AQ11" s="278">
        <v>4149</v>
      </c>
      <c r="AR11" s="279" t="s">
        <v>487</v>
      </c>
    </row>
    <row r="12" spans="1:46" ht="13.5" customHeight="1" x14ac:dyDescent="0.2">
      <c r="A12" s="259"/>
      <c r="AK12" s="1117" t="s">
        <v>488</v>
      </c>
      <c r="AL12" s="1118"/>
      <c r="AM12" s="1118"/>
      <c r="AN12" s="1119"/>
      <c r="AO12" s="277" t="s">
        <v>487</v>
      </c>
      <c r="AP12" s="277" t="s">
        <v>487</v>
      </c>
      <c r="AQ12" s="278" t="s">
        <v>487</v>
      </c>
      <c r="AR12" s="279" t="s">
        <v>487</v>
      </c>
    </row>
    <row r="13" spans="1:46" ht="13.5" customHeight="1" x14ac:dyDescent="0.2">
      <c r="A13" s="259"/>
      <c r="AK13" s="1117" t="s">
        <v>489</v>
      </c>
      <c r="AL13" s="1118"/>
      <c r="AM13" s="1118"/>
      <c r="AN13" s="1119"/>
      <c r="AO13" s="277">
        <v>8882</v>
      </c>
      <c r="AP13" s="277">
        <v>3660</v>
      </c>
      <c r="AQ13" s="278">
        <v>9494</v>
      </c>
      <c r="AR13" s="279">
        <v>-61.4</v>
      </c>
    </row>
    <row r="14" spans="1:46" ht="13.5" customHeight="1" x14ac:dyDescent="0.2">
      <c r="A14" s="259"/>
      <c r="AK14" s="1117" t="s">
        <v>490</v>
      </c>
      <c r="AL14" s="1118"/>
      <c r="AM14" s="1118"/>
      <c r="AN14" s="1119"/>
      <c r="AO14" s="277">
        <v>6593</v>
      </c>
      <c r="AP14" s="277">
        <v>2717</v>
      </c>
      <c r="AQ14" s="278">
        <v>5033</v>
      </c>
      <c r="AR14" s="279">
        <v>-46</v>
      </c>
    </row>
    <row r="15" spans="1:46" ht="13.5" customHeight="1" x14ac:dyDescent="0.2">
      <c r="A15" s="259"/>
      <c r="AK15" s="1120" t="s">
        <v>491</v>
      </c>
      <c r="AL15" s="1121"/>
      <c r="AM15" s="1121"/>
      <c r="AN15" s="1122"/>
      <c r="AO15" s="277">
        <v>-46537</v>
      </c>
      <c r="AP15" s="277">
        <v>-19175</v>
      </c>
      <c r="AQ15" s="278">
        <v>-17000</v>
      </c>
      <c r="AR15" s="279">
        <v>12.8</v>
      </c>
    </row>
    <row r="16" spans="1:46" ht="13.2" x14ac:dyDescent="0.2">
      <c r="A16" s="259"/>
      <c r="AK16" s="1120" t="s">
        <v>177</v>
      </c>
      <c r="AL16" s="1121"/>
      <c r="AM16" s="1121"/>
      <c r="AN16" s="1122"/>
      <c r="AO16" s="277">
        <v>734986</v>
      </c>
      <c r="AP16" s="277">
        <v>302837</v>
      </c>
      <c r="AQ16" s="278">
        <v>305754</v>
      </c>
      <c r="AR16" s="279">
        <v>-1</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23" t="s">
        <v>496</v>
      </c>
      <c r="AL21" s="1124"/>
      <c r="AM21" s="1124"/>
      <c r="AN21" s="1125"/>
      <c r="AO21" s="289">
        <v>24.72</v>
      </c>
      <c r="AP21" s="290">
        <v>26.54</v>
      </c>
      <c r="AQ21" s="291">
        <v>-1.82</v>
      </c>
      <c r="AS21" s="292"/>
      <c r="AT21" s="288"/>
    </row>
    <row r="22" spans="1:46" s="260" customFormat="1" ht="13.2" x14ac:dyDescent="0.2">
      <c r="A22" s="288"/>
      <c r="AK22" s="1123" t="s">
        <v>497</v>
      </c>
      <c r="AL22" s="1124"/>
      <c r="AM22" s="1124"/>
      <c r="AN22" s="1125"/>
      <c r="AO22" s="293">
        <v>94.7</v>
      </c>
      <c r="AP22" s="294">
        <v>93.9</v>
      </c>
      <c r="AQ22" s="295">
        <v>0.8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5" t="s">
        <v>479</v>
      </c>
      <c r="AP30" s="265"/>
      <c r="AQ30" s="266" t="s">
        <v>480</v>
      </c>
      <c r="AR30" s="267"/>
    </row>
    <row r="31" spans="1:46" ht="13.2" x14ac:dyDescent="0.2">
      <c r="A31" s="259"/>
      <c r="AK31" s="268"/>
      <c r="AL31" s="269"/>
      <c r="AM31" s="269"/>
      <c r="AN31" s="270"/>
      <c r="AO31" s="1106"/>
      <c r="AP31" s="271" t="s">
        <v>481</v>
      </c>
      <c r="AQ31" s="272" t="s">
        <v>482</v>
      </c>
      <c r="AR31" s="273" t="s">
        <v>483</v>
      </c>
    </row>
    <row r="32" spans="1:46" ht="27" customHeight="1" x14ac:dyDescent="0.2">
      <c r="A32" s="259"/>
      <c r="AK32" s="1107" t="s">
        <v>501</v>
      </c>
      <c r="AL32" s="1108"/>
      <c r="AM32" s="1108"/>
      <c r="AN32" s="1109"/>
      <c r="AO32" s="303">
        <v>463525</v>
      </c>
      <c r="AP32" s="303">
        <v>190987</v>
      </c>
      <c r="AQ32" s="304">
        <v>170830</v>
      </c>
      <c r="AR32" s="305">
        <v>11.8</v>
      </c>
    </row>
    <row r="33" spans="1:46" ht="13.5" customHeight="1" x14ac:dyDescent="0.2">
      <c r="A33" s="259"/>
      <c r="AK33" s="1107" t="s">
        <v>502</v>
      </c>
      <c r="AL33" s="1108"/>
      <c r="AM33" s="1108"/>
      <c r="AN33" s="1109"/>
      <c r="AO33" s="303" t="s">
        <v>487</v>
      </c>
      <c r="AP33" s="303" t="s">
        <v>487</v>
      </c>
      <c r="AQ33" s="304" t="s">
        <v>487</v>
      </c>
      <c r="AR33" s="305" t="s">
        <v>487</v>
      </c>
    </row>
    <row r="34" spans="1:46" ht="27" customHeight="1" x14ac:dyDescent="0.2">
      <c r="A34" s="259"/>
      <c r="AK34" s="1107" t="s">
        <v>503</v>
      </c>
      <c r="AL34" s="1108"/>
      <c r="AM34" s="1108"/>
      <c r="AN34" s="1109"/>
      <c r="AO34" s="303" t="s">
        <v>487</v>
      </c>
      <c r="AP34" s="303" t="s">
        <v>487</v>
      </c>
      <c r="AQ34" s="304" t="s">
        <v>487</v>
      </c>
      <c r="AR34" s="305" t="s">
        <v>487</v>
      </c>
    </row>
    <row r="35" spans="1:46" ht="27" customHeight="1" x14ac:dyDescent="0.2">
      <c r="A35" s="259"/>
      <c r="AK35" s="1107" t="s">
        <v>504</v>
      </c>
      <c r="AL35" s="1108"/>
      <c r="AM35" s="1108"/>
      <c r="AN35" s="1109"/>
      <c r="AO35" s="303">
        <v>231810</v>
      </c>
      <c r="AP35" s="303">
        <v>95513</v>
      </c>
      <c r="AQ35" s="304">
        <v>32606</v>
      </c>
      <c r="AR35" s="305">
        <v>192.9</v>
      </c>
    </row>
    <row r="36" spans="1:46" ht="27" customHeight="1" x14ac:dyDescent="0.2">
      <c r="A36" s="259"/>
      <c r="AK36" s="1107" t="s">
        <v>505</v>
      </c>
      <c r="AL36" s="1108"/>
      <c r="AM36" s="1108"/>
      <c r="AN36" s="1109"/>
      <c r="AO36" s="303">
        <v>14805</v>
      </c>
      <c r="AP36" s="303">
        <v>6100</v>
      </c>
      <c r="AQ36" s="304">
        <v>4875</v>
      </c>
      <c r="AR36" s="305">
        <v>25.1</v>
      </c>
    </row>
    <row r="37" spans="1:46" ht="13.5" customHeight="1" x14ac:dyDescent="0.2">
      <c r="A37" s="259"/>
      <c r="AK37" s="1107" t="s">
        <v>506</v>
      </c>
      <c r="AL37" s="1108"/>
      <c r="AM37" s="1108"/>
      <c r="AN37" s="1109"/>
      <c r="AO37" s="303" t="s">
        <v>487</v>
      </c>
      <c r="AP37" s="303" t="s">
        <v>487</v>
      </c>
      <c r="AQ37" s="304">
        <v>993</v>
      </c>
      <c r="AR37" s="305" t="s">
        <v>487</v>
      </c>
    </row>
    <row r="38" spans="1:46" ht="27" customHeight="1" x14ac:dyDescent="0.2">
      <c r="A38" s="259"/>
      <c r="AK38" s="1110" t="s">
        <v>507</v>
      </c>
      <c r="AL38" s="1111"/>
      <c r="AM38" s="1111"/>
      <c r="AN38" s="1112"/>
      <c r="AO38" s="306">
        <v>679</v>
      </c>
      <c r="AP38" s="306">
        <v>280</v>
      </c>
      <c r="AQ38" s="307">
        <v>50</v>
      </c>
      <c r="AR38" s="295">
        <v>460</v>
      </c>
      <c r="AS38" s="302"/>
    </row>
    <row r="39" spans="1:46" ht="13.2" x14ac:dyDescent="0.2">
      <c r="A39" s="259"/>
      <c r="AK39" s="1110" t="s">
        <v>508</v>
      </c>
      <c r="AL39" s="1111"/>
      <c r="AM39" s="1111"/>
      <c r="AN39" s="1112"/>
      <c r="AO39" s="303">
        <v>-9017</v>
      </c>
      <c r="AP39" s="303">
        <v>-3715</v>
      </c>
      <c r="AQ39" s="304">
        <v>-6626</v>
      </c>
      <c r="AR39" s="305">
        <v>-43.9</v>
      </c>
      <c r="AS39" s="302"/>
    </row>
    <row r="40" spans="1:46" ht="27" customHeight="1" x14ac:dyDescent="0.2">
      <c r="A40" s="259"/>
      <c r="AK40" s="1107" t="s">
        <v>509</v>
      </c>
      <c r="AL40" s="1108"/>
      <c r="AM40" s="1108"/>
      <c r="AN40" s="1109"/>
      <c r="AO40" s="303">
        <v>-435193</v>
      </c>
      <c r="AP40" s="303">
        <v>-179313</v>
      </c>
      <c r="AQ40" s="304">
        <v>-145454</v>
      </c>
      <c r="AR40" s="305">
        <v>23.3</v>
      </c>
      <c r="AS40" s="302"/>
    </row>
    <row r="41" spans="1:46" ht="13.2" x14ac:dyDescent="0.2">
      <c r="A41" s="259"/>
      <c r="AK41" s="1113" t="s">
        <v>287</v>
      </c>
      <c r="AL41" s="1114"/>
      <c r="AM41" s="1114"/>
      <c r="AN41" s="1115"/>
      <c r="AO41" s="303">
        <v>266609</v>
      </c>
      <c r="AP41" s="303">
        <v>109851</v>
      </c>
      <c r="AQ41" s="304">
        <v>57274</v>
      </c>
      <c r="AR41" s="305">
        <v>91.8</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00" t="s">
        <v>479</v>
      </c>
      <c r="AN49" s="1102" t="s">
        <v>512</v>
      </c>
      <c r="AO49" s="1103"/>
      <c r="AP49" s="1103"/>
      <c r="AQ49" s="1103"/>
      <c r="AR49" s="1104"/>
    </row>
    <row r="50" spans="1:44" ht="13.2" x14ac:dyDescent="0.2">
      <c r="A50" s="259"/>
      <c r="AK50" s="317"/>
      <c r="AL50" s="318"/>
      <c r="AM50" s="1101"/>
      <c r="AN50" s="319" t="s">
        <v>513</v>
      </c>
      <c r="AO50" s="320" t="s">
        <v>514</v>
      </c>
      <c r="AP50" s="321" t="s">
        <v>515</v>
      </c>
      <c r="AQ50" s="322" t="s">
        <v>516</v>
      </c>
      <c r="AR50" s="323" t="s">
        <v>517</v>
      </c>
    </row>
    <row r="51" spans="1:44" ht="13.2" x14ac:dyDescent="0.2">
      <c r="A51" s="259"/>
      <c r="AK51" s="315" t="s">
        <v>518</v>
      </c>
      <c r="AL51" s="316"/>
      <c r="AM51" s="324">
        <v>346780</v>
      </c>
      <c r="AN51" s="325">
        <v>127399</v>
      </c>
      <c r="AO51" s="326">
        <v>-43.2</v>
      </c>
      <c r="AP51" s="327">
        <v>316937</v>
      </c>
      <c r="AQ51" s="328">
        <v>9.4</v>
      </c>
      <c r="AR51" s="329">
        <v>-52.6</v>
      </c>
    </row>
    <row r="52" spans="1:44" ht="13.2" x14ac:dyDescent="0.2">
      <c r="A52" s="259"/>
      <c r="AK52" s="330"/>
      <c r="AL52" s="331" t="s">
        <v>519</v>
      </c>
      <c r="AM52" s="332">
        <v>126484</v>
      </c>
      <c r="AN52" s="333">
        <v>46467</v>
      </c>
      <c r="AO52" s="334">
        <v>-66.8</v>
      </c>
      <c r="AP52" s="335">
        <v>199150</v>
      </c>
      <c r="AQ52" s="336">
        <v>27.5</v>
      </c>
      <c r="AR52" s="337">
        <v>-94.3</v>
      </c>
    </row>
    <row r="53" spans="1:44" ht="13.2" x14ac:dyDescent="0.2">
      <c r="A53" s="259"/>
      <c r="AK53" s="315" t="s">
        <v>520</v>
      </c>
      <c r="AL53" s="316"/>
      <c r="AM53" s="324">
        <v>320080</v>
      </c>
      <c r="AN53" s="325">
        <v>120060</v>
      </c>
      <c r="AO53" s="326">
        <v>-5.8</v>
      </c>
      <c r="AP53" s="327">
        <v>332350</v>
      </c>
      <c r="AQ53" s="328">
        <v>4.9000000000000004</v>
      </c>
      <c r="AR53" s="329">
        <v>-10.7</v>
      </c>
    </row>
    <row r="54" spans="1:44" ht="13.2" x14ac:dyDescent="0.2">
      <c r="A54" s="259"/>
      <c r="AK54" s="330"/>
      <c r="AL54" s="331" t="s">
        <v>519</v>
      </c>
      <c r="AM54" s="332">
        <v>151542</v>
      </c>
      <c r="AN54" s="333">
        <v>56842</v>
      </c>
      <c r="AO54" s="334">
        <v>22.3</v>
      </c>
      <c r="AP54" s="335">
        <v>200453</v>
      </c>
      <c r="AQ54" s="336">
        <v>0.7</v>
      </c>
      <c r="AR54" s="337">
        <v>21.6</v>
      </c>
    </row>
    <row r="55" spans="1:44" ht="13.2" x14ac:dyDescent="0.2">
      <c r="A55" s="259"/>
      <c r="AK55" s="315" t="s">
        <v>521</v>
      </c>
      <c r="AL55" s="316"/>
      <c r="AM55" s="324">
        <v>248736</v>
      </c>
      <c r="AN55" s="325">
        <v>96000</v>
      </c>
      <c r="AO55" s="326">
        <v>-20</v>
      </c>
      <c r="AP55" s="327">
        <v>362690</v>
      </c>
      <c r="AQ55" s="328">
        <v>9.1</v>
      </c>
      <c r="AR55" s="329">
        <v>-29.1</v>
      </c>
    </row>
    <row r="56" spans="1:44" ht="13.2" x14ac:dyDescent="0.2">
      <c r="A56" s="259"/>
      <c r="AK56" s="330"/>
      <c r="AL56" s="331" t="s">
        <v>519</v>
      </c>
      <c r="AM56" s="332">
        <v>137931</v>
      </c>
      <c r="AN56" s="333">
        <v>53235</v>
      </c>
      <c r="AO56" s="334">
        <v>-6.3</v>
      </c>
      <c r="AP56" s="335">
        <v>172580</v>
      </c>
      <c r="AQ56" s="336">
        <v>-13.9</v>
      </c>
      <c r="AR56" s="337">
        <v>7.6</v>
      </c>
    </row>
    <row r="57" spans="1:44" ht="13.2" x14ac:dyDescent="0.2">
      <c r="A57" s="259"/>
      <c r="AK57" s="315" t="s">
        <v>522</v>
      </c>
      <c r="AL57" s="316"/>
      <c r="AM57" s="324">
        <v>291673</v>
      </c>
      <c r="AN57" s="325">
        <v>117705</v>
      </c>
      <c r="AO57" s="326">
        <v>22.6</v>
      </c>
      <c r="AP57" s="327">
        <v>296093</v>
      </c>
      <c r="AQ57" s="328">
        <v>-18.399999999999999</v>
      </c>
      <c r="AR57" s="329">
        <v>41</v>
      </c>
    </row>
    <row r="58" spans="1:44" ht="13.2" x14ac:dyDescent="0.2">
      <c r="A58" s="259"/>
      <c r="AK58" s="330"/>
      <c r="AL58" s="331" t="s">
        <v>519</v>
      </c>
      <c r="AM58" s="332">
        <v>194342</v>
      </c>
      <c r="AN58" s="333">
        <v>78427</v>
      </c>
      <c r="AO58" s="334">
        <v>47.3</v>
      </c>
      <c r="AP58" s="335">
        <v>140545</v>
      </c>
      <c r="AQ58" s="336">
        <v>-18.600000000000001</v>
      </c>
      <c r="AR58" s="337">
        <v>65.900000000000006</v>
      </c>
    </row>
    <row r="59" spans="1:44" ht="13.2" x14ac:dyDescent="0.2">
      <c r="A59" s="259"/>
      <c r="AK59" s="315" t="s">
        <v>523</v>
      </c>
      <c r="AL59" s="316"/>
      <c r="AM59" s="324">
        <v>312948</v>
      </c>
      <c r="AN59" s="325">
        <v>128944</v>
      </c>
      <c r="AO59" s="326">
        <v>9.5</v>
      </c>
      <c r="AP59" s="327">
        <v>308655</v>
      </c>
      <c r="AQ59" s="328">
        <v>4.2</v>
      </c>
      <c r="AR59" s="329">
        <v>5.3</v>
      </c>
    </row>
    <row r="60" spans="1:44" ht="13.2" x14ac:dyDescent="0.2">
      <c r="A60" s="259"/>
      <c r="AK60" s="330"/>
      <c r="AL60" s="331" t="s">
        <v>519</v>
      </c>
      <c r="AM60" s="332">
        <v>262268</v>
      </c>
      <c r="AN60" s="333">
        <v>108063</v>
      </c>
      <c r="AO60" s="334">
        <v>37.799999999999997</v>
      </c>
      <c r="AP60" s="335">
        <v>169887</v>
      </c>
      <c r="AQ60" s="336">
        <v>20.9</v>
      </c>
      <c r="AR60" s="337">
        <v>16.899999999999999</v>
      </c>
    </row>
    <row r="61" spans="1:44" ht="13.2" x14ac:dyDescent="0.2">
      <c r="A61" s="259"/>
      <c r="AK61" s="315" t="s">
        <v>524</v>
      </c>
      <c r="AL61" s="338"/>
      <c r="AM61" s="324">
        <v>304043</v>
      </c>
      <c r="AN61" s="325">
        <v>118022</v>
      </c>
      <c r="AO61" s="326">
        <v>-7.4</v>
      </c>
      <c r="AP61" s="327">
        <v>323345</v>
      </c>
      <c r="AQ61" s="339">
        <v>1.8</v>
      </c>
      <c r="AR61" s="329">
        <v>-9.1999999999999993</v>
      </c>
    </row>
    <row r="62" spans="1:44" ht="13.2" x14ac:dyDescent="0.2">
      <c r="A62" s="259"/>
      <c r="AK62" s="330"/>
      <c r="AL62" s="331" t="s">
        <v>519</v>
      </c>
      <c r="AM62" s="332">
        <v>174513</v>
      </c>
      <c r="AN62" s="333">
        <v>68607</v>
      </c>
      <c r="AO62" s="334">
        <v>6.9</v>
      </c>
      <c r="AP62" s="335">
        <v>176523</v>
      </c>
      <c r="AQ62" s="336">
        <v>3.3</v>
      </c>
      <c r="AR62" s="337">
        <v>3.6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Rsmj+PNOzYdJEvY7NAlqGSw6XODlCA+Z6O4cnBh2t60Uz7KNBhcyjU1kV8SAHNgWB7QDIbhOMo71kDMApOHElg==" saltValue="aW2ea+/FFfKyAkPlQdYG7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U121"/>
  <sheetViews>
    <sheetView showGridLines="0" topLeftCell="A100" zoomScale="120" zoomScaleNormal="120" zoomScaleSheetLayoutView="55" workbookViewId="0">
      <selection activeCell="AE103" sqref="AE103"/>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yinRpbsFlzTZXRvWo60GGg08kSupU7I2hHcdQlr+WPtA5l2F83UHgo9YejNrHcgUE1qV4qoZgrVDi2r3VNFehQ==" saltValue="Z6RlD1rL8B17ZAx6Y3Sl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EL116"/>
  <sheetViews>
    <sheetView showGridLines="0" topLeftCell="A97" zoomScale="110" zoomScaleNormal="110" zoomScaleSheetLayoutView="55" workbookViewId="0">
      <selection activeCell="AE101" sqref="AE101"/>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8nfQ0cGV57/vbYDyfOUrIbFZZNWlZ+iaYtyyxUDIOR5iJZ20qxTmyWtvs7u0LUhxuH4IBUuY9Vi9Bp8jhAVA+A==" saltValue="h0cFazYkL7szo1RyzSu+9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7" tint="0.79998168889431442"/>
    <pageSetUpPr fitToPage="1"/>
  </sheetPr>
  <dimension ref="B1:J50"/>
  <sheetViews>
    <sheetView showGridLines="0" topLeftCell="A41" zoomScale="90" zoomScaleNormal="90"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20.75</v>
      </c>
      <c r="G47" s="12">
        <v>19.72</v>
      </c>
      <c r="H47" s="12">
        <v>23.43</v>
      </c>
      <c r="I47" s="12">
        <v>25.77</v>
      </c>
      <c r="J47" s="13">
        <v>25.65</v>
      </c>
    </row>
    <row r="48" spans="2:10" ht="57.75" customHeight="1" x14ac:dyDescent="0.2">
      <c r="B48" s="14"/>
      <c r="C48" s="1128" t="s">
        <v>4</v>
      </c>
      <c r="D48" s="1128"/>
      <c r="E48" s="1129"/>
      <c r="F48" s="15">
        <v>7.22</v>
      </c>
      <c r="G48" s="16">
        <v>5.63</v>
      </c>
      <c r="H48" s="16">
        <v>7.74</v>
      </c>
      <c r="I48" s="16">
        <v>7.24</v>
      </c>
      <c r="J48" s="17">
        <v>5.22</v>
      </c>
    </row>
    <row r="49" spans="2:10" ht="57.75" customHeight="1" thickBot="1" x14ac:dyDescent="0.25">
      <c r="B49" s="18"/>
      <c r="C49" s="1130" t="s">
        <v>5</v>
      </c>
      <c r="D49" s="1130"/>
      <c r="E49" s="1131"/>
      <c r="F49" s="19" t="s">
        <v>531</v>
      </c>
      <c r="G49" s="20" t="s">
        <v>532</v>
      </c>
      <c r="H49" s="20">
        <v>8.14</v>
      </c>
      <c r="I49" s="20">
        <v>1.75</v>
      </c>
      <c r="J49" s="21" t="s">
        <v>533</v>
      </c>
    </row>
    <row r="50" spans="2:10" ht="13.2" x14ac:dyDescent="0.2"/>
  </sheetData>
  <sheetProtection algorithmName="SHA-512" hashValue="NAHD/KfRyG37OG4Ck/IzUPrKOAekqxDkUcYIGMOCQ3qs+3vcC5h9TI2E5F96dUvjp5JouawrTyolnZX0QC+ISQ==" saltValue="lccbl90bgkk9f77/mhyc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7" tint="0.79998168889431442"/>
    <pageSetUpPr fitToPage="1"/>
  </sheetPr>
  <dimension ref="A1:P45"/>
  <sheetViews>
    <sheetView showGridLines="0" topLeftCell="B35"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534</v>
      </c>
      <c r="D34" s="1136"/>
      <c r="E34" s="1137"/>
      <c r="F34" s="32">
        <v>7.22</v>
      </c>
      <c r="G34" s="33">
        <v>5.65</v>
      </c>
      <c r="H34" s="33">
        <v>7.73</v>
      </c>
      <c r="I34" s="33">
        <v>7.24</v>
      </c>
      <c r="J34" s="34">
        <v>5.22</v>
      </c>
      <c r="K34" s="22"/>
      <c r="L34" s="22"/>
      <c r="M34" s="22"/>
      <c r="N34" s="22"/>
      <c r="O34" s="22"/>
      <c r="P34" s="22"/>
    </row>
    <row r="35" spans="1:16" ht="39" customHeight="1" x14ac:dyDescent="0.2">
      <c r="A35" s="22"/>
      <c r="B35" s="35"/>
      <c r="C35" s="1132" t="s">
        <v>535</v>
      </c>
      <c r="D35" s="1132"/>
      <c r="E35" s="1133"/>
      <c r="F35" s="36">
        <v>0.02</v>
      </c>
      <c r="G35" s="37" t="s">
        <v>536</v>
      </c>
      <c r="H35" s="37">
        <v>0</v>
      </c>
      <c r="I35" s="37">
        <v>0</v>
      </c>
      <c r="J35" s="38">
        <v>0.83</v>
      </c>
      <c r="K35" s="22"/>
      <c r="L35" s="22"/>
      <c r="M35" s="22"/>
      <c r="N35" s="22"/>
      <c r="O35" s="22"/>
      <c r="P35" s="22"/>
    </row>
    <row r="36" spans="1:16" ht="39" customHeight="1" x14ac:dyDescent="0.2">
      <c r="A36" s="22"/>
      <c r="B36" s="35"/>
      <c r="C36" s="1132" t="s">
        <v>537</v>
      </c>
      <c r="D36" s="1132"/>
      <c r="E36" s="1133"/>
      <c r="F36" s="36">
        <v>0.08</v>
      </c>
      <c r="G36" s="37" t="s">
        <v>538</v>
      </c>
      <c r="H36" s="37">
        <v>0</v>
      </c>
      <c r="I36" s="37">
        <v>0</v>
      </c>
      <c r="J36" s="38">
        <v>0.49</v>
      </c>
      <c r="K36" s="22"/>
      <c r="L36" s="22"/>
      <c r="M36" s="22"/>
      <c r="N36" s="22"/>
      <c r="O36" s="22"/>
      <c r="P36" s="22"/>
    </row>
    <row r="37" spans="1:16" ht="39" customHeight="1" x14ac:dyDescent="0.2">
      <c r="A37" s="22"/>
      <c r="B37" s="35"/>
      <c r="C37" s="1132" t="s">
        <v>539</v>
      </c>
      <c r="D37" s="1132"/>
      <c r="E37" s="1133"/>
      <c r="F37" s="36">
        <v>0.82</v>
      </c>
      <c r="G37" s="37">
        <v>0.86</v>
      </c>
      <c r="H37" s="37">
        <v>0.6</v>
      </c>
      <c r="I37" s="37">
        <v>0.82</v>
      </c>
      <c r="J37" s="38">
        <v>0.44</v>
      </c>
      <c r="K37" s="22"/>
      <c r="L37" s="22"/>
      <c r="M37" s="22"/>
      <c r="N37" s="22"/>
      <c r="O37" s="22"/>
      <c r="P37" s="22"/>
    </row>
    <row r="38" spans="1:16" ht="39" customHeight="1" x14ac:dyDescent="0.2">
      <c r="A38" s="22"/>
      <c r="B38" s="35"/>
      <c r="C38" s="1132" t="s">
        <v>540</v>
      </c>
      <c r="D38" s="1132"/>
      <c r="E38" s="1133"/>
      <c r="F38" s="36">
        <v>0.82</v>
      </c>
      <c r="G38" s="37">
        <v>0.31</v>
      </c>
      <c r="H38" s="37">
        <v>1.56</v>
      </c>
      <c r="I38" s="37">
        <v>0.83</v>
      </c>
      <c r="J38" s="38">
        <v>0.26</v>
      </c>
      <c r="K38" s="22"/>
      <c r="L38" s="22"/>
      <c r="M38" s="22"/>
      <c r="N38" s="22"/>
      <c r="O38" s="22"/>
      <c r="P38" s="22"/>
    </row>
    <row r="39" spans="1:16" ht="39" customHeight="1" x14ac:dyDescent="0.2">
      <c r="A39" s="22"/>
      <c r="B39" s="35"/>
      <c r="C39" s="1132" t="s">
        <v>541</v>
      </c>
      <c r="D39" s="1132"/>
      <c r="E39" s="1133"/>
      <c r="F39" s="36">
        <v>0.01</v>
      </c>
      <c r="G39" s="37">
        <v>0.01</v>
      </c>
      <c r="H39" s="37">
        <v>0</v>
      </c>
      <c r="I39" s="37">
        <v>0.01</v>
      </c>
      <c r="J39" s="38">
        <v>0.04</v>
      </c>
      <c r="K39" s="22"/>
      <c r="L39" s="22"/>
      <c r="M39" s="22"/>
      <c r="N39" s="22"/>
      <c r="O39" s="22"/>
      <c r="P39" s="22"/>
    </row>
    <row r="40" spans="1:16" ht="39" customHeight="1" x14ac:dyDescent="0.2">
      <c r="A40" s="22"/>
      <c r="B40" s="35"/>
      <c r="C40" s="1132" t="s">
        <v>542</v>
      </c>
      <c r="D40" s="1132"/>
      <c r="E40" s="1133"/>
      <c r="F40" s="36">
        <v>0</v>
      </c>
      <c r="G40" s="37">
        <v>0</v>
      </c>
      <c r="H40" s="37">
        <v>0</v>
      </c>
      <c r="I40" s="37">
        <v>0</v>
      </c>
      <c r="J40" s="38">
        <v>0.01</v>
      </c>
      <c r="K40" s="22"/>
      <c r="L40" s="22"/>
      <c r="M40" s="22"/>
      <c r="N40" s="22"/>
      <c r="O40" s="22"/>
      <c r="P40" s="22"/>
    </row>
    <row r="41" spans="1:16" ht="39" customHeight="1" x14ac:dyDescent="0.2">
      <c r="A41" s="22"/>
      <c r="B41" s="35"/>
      <c r="C41" s="1132" t="s">
        <v>543</v>
      </c>
      <c r="D41" s="1132"/>
      <c r="E41" s="1133"/>
      <c r="F41" s="36">
        <v>0</v>
      </c>
      <c r="G41" s="37">
        <v>0.04</v>
      </c>
      <c r="H41" s="37">
        <v>0.01</v>
      </c>
      <c r="I41" s="37">
        <v>0</v>
      </c>
      <c r="J41" s="38">
        <v>0</v>
      </c>
      <c r="K41" s="22"/>
      <c r="L41" s="22"/>
      <c r="M41" s="22"/>
      <c r="N41" s="22"/>
      <c r="O41" s="22"/>
      <c r="P41" s="22"/>
    </row>
    <row r="42" spans="1:16" ht="39" customHeight="1" x14ac:dyDescent="0.2">
      <c r="A42" s="22"/>
      <c r="B42" s="39"/>
      <c r="C42" s="1132" t="s">
        <v>544</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545</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K0VeVqz4sWFeYaXAXS6qG4ft7K2L1L1wJC2mIt4sxcKCQ3Y7xPFVxpFMWcMCixt/gxwYZUzpxuf1IQpD4NKxQ==" saltValue="tcPb4X5j5bhOy0Gh26cc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7" tint="0.79998168889431442"/>
    <pageSetUpPr fitToPage="1"/>
  </sheetPr>
  <dimension ref="A1:U64"/>
  <sheetViews>
    <sheetView showGridLines="0" topLeftCell="A50" zoomScale="70" zoomScaleNormal="70" zoomScaleSheetLayoutView="55" workbookViewId="0">
      <selection activeCell="U46" sqref="U46"/>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373</v>
      </c>
      <c r="L45" s="58">
        <v>397</v>
      </c>
      <c r="M45" s="58">
        <v>433</v>
      </c>
      <c r="N45" s="58">
        <v>461</v>
      </c>
      <c r="O45" s="59">
        <v>464</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236</v>
      </c>
      <c r="L48" s="62">
        <v>237</v>
      </c>
      <c r="M48" s="62">
        <v>240</v>
      </c>
      <c r="N48" s="62">
        <v>234</v>
      </c>
      <c r="O48" s="63">
        <v>232</v>
      </c>
      <c r="P48" s="46"/>
      <c r="Q48" s="46"/>
      <c r="R48" s="46"/>
      <c r="S48" s="46"/>
      <c r="T48" s="46"/>
      <c r="U48" s="46"/>
    </row>
    <row r="49" spans="1:21" ht="30.75" customHeight="1" x14ac:dyDescent="0.2">
      <c r="A49" s="46"/>
      <c r="B49" s="1163"/>
      <c r="C49" s="1164"/>
      <c r="D49" s="60"/>
      <c r="E49" s="1140" t="s">
        <v>14</v>
      </c>
      <c r="F49" s="1140"/>
      <c r="G49" s="1140"/>
      <c r="H49" s="1140"/>
      <c r="I49" s="1140"/>
      <c r="J49" s="1141"/>
      <c r="K49" s="61">
        <v>9</v>
      </c>
      <c r="L49" s="62">
        <v>15</v>
      </c>
      <c r="M49" s="62">
        <v>11</v>
      </c>
      <c r="N49" s="62">
        <v>15</v>
      </c>
      <c r="O49" s="63">
        <v>15</v>
      </c>
      <c r="P49" s="46"/>
      <c r="Q49" s="46"/>
      <c r="R49" s="46"/>
      <c r="S49" s="46"/>
      <c r="T49" s="46"/>
      <c r="U49" s="46"/>
    </row>
    <row r="50" spans="1:21" ht="30.75" customHeight="1" x14ac:dyDescent="0.2">
      <c r="A50" s="46"/>
      <c r="B50" s="1163"/>
      <c r="C50" s="1164"/>
      <c r="D50" s="60"/>
      <c r="E50" s="1140" t="s">
        <v>15</v>
      </c>
      <c r="F50" s="1140"/>
      <c r="G50" s="1140"/>
      <c r="H50" s="1140"/>
      <c r="I50" s="1140"/>
      <c r="J50" s="1141"/>
      <c r="K50" s="61">
        <v>0</v>
      </c>
      <c r="L50" s="62">
        <v>0</v>
      </c>
      <c r="M50" s="62">
        <v>0</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v>0</v>
      </c>
      <c r="M51" s="62">
        <v>0</v>
      </c>
      <c r="N51" s="62">
        <v>0</v>
      </c>
      <c r="O51" s="63">
        <v>1</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397</v>
      </c>
      <c r="L52" s="62">
        <v>415</v>
      </c>
      <c r="M52" s="62">
        <v>435</v>
      </c>
      <c r="N52" s="62">
        <v>445</v>
      </c>
      <c r="O52" s="63">
        <v>443</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221</v>
      </c>
      <c r="L53" s="67">
        <v>234</v>
      </c>
      <c r="M53" s="67">
        <v>249</v>
      </c>
      <c r="N53" s="67">
        <v>265</v>
      </c>
      <c r="O53" s="68">
        <v>269</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7nBhjJw5VKpo27UpGLYIwPMEeUD+lRZDcf3qfzel+LNft1mW9EUR0oxGT7+udM8y1/Wb7fHjweDIFK0tX24SA==" saltValue="SGXuj+MMkgnBtgbcivcH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7" tint="0.79998168889431442"/>
    <pageSetUpPr fitToPage="1"/>
  </sheetPr>
  <dimension ref="B1:M55"/>
  <sheetViews>
    <sheetView showGridLines="0" topLeftCell="A38" zoomScale="80" zoomScaleNormal="8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2">
        <v>4512</v>
      </c>
      <c r="J41" s="343">
        <v>4443</v>
      </c>
      <c r="K41" s="343">
        <v>4266</v>
      </c>
      <c r="L41" s="343">
        <v>4112</v>
      </c>
      <c r="M41" s="344">
        <v>3917</v>
      </c>
    </row>
    <row r="42" spans="2:13" ht="27.75" customHeight="1" x14ac:dyDescent="0.2">
      <c r="B42" s="1171"/>
      <c r="C42" s="1172"/>
      <c r="D42" s="104"/>
      <c r="E42" s="1175" t="s">
        <v>32</v>
      </c>
      <c r="F42" s="1175"/>
      <c r="G42" s="1175"/>
      <c r="H42" s="1176"/>
      <c r="I42" s="345">
        <v>0</v>
      </c>
      <c r="J42" s="346">
        <v>0</v>
      </c>
      <c r="K42" s="346">
        <v>0</v>
      </c>
      <c r="L42" s="346" t="s">
        <v>487</v>
      </c>
      <c r="M42" s="347" t="s">
        <v>487</v>
      </c>
    </row>
    <row r="43" spans="2:13" ht="27.75" customHeight="1" x14ac:dyDescent="0.2">
      <c r="B43" s="1171"/>
      <c r="C43" s="1172"/>
      <c r="D43" s="104"/>
      <c r="E43" s="1175" t="s">
        <v>33</v>
      </c>
      <c r="F43" s="1175"/>
      <c r="G43" s="1175"/>
      <c r="H43" s="1176"/>
      <c r="I43" s="345">
        <v>1984</v>
      </c>
      <c r="J43" s="346">
        <v>1976</v>
      </c>
      <c r="K43" s="346">
        <v>1906</v>
      </c>
      <c r="L43" s="346">
        <v>1747</v>
      </c>
      <c r="M43" s="347">
        <v>1637</v>
      </c>
    </row>
    <row r="44" spans="2:13" ht="27.75" customHeight="1" x14ac:dyDescent="0.2">
      <c r="B44" s="1171"/>
      <c r="C44" s="1172"/>
      <c r="D44" s="104"/>
      <c r="E44" s="1175" t="s">
        <v>34</v>
      </c>
      <c r="F44" s="1175"/>
      <c r="G44" s="1175"/>
      <c r="H44" s="1176"/>
      <c r="I44" s="345">
        <v>92</v>
      </c>
      <c r="J44" s="346">
        <v>85</v>
      </c>
      <c r="K44" s="346">
        <v>108</v>
      </c>
      <c r="L44" s="346">
        <v>112</v>
      </c>
      <c r="M44" s="347">
        <v>111</v>
      </c>
    </row>
    <row r="45" spans="2:13" ht="27.75" customHeight="1" x14ac:dyDescent="0.2">
      <c r="B45" s="1171"/>
      <c r="C45" s="1172"/>
      <c r="D45" s="104"/>
      <c r="E45" s="1175" t="s">
        <v>35</v>
      </c>
      <c r="F45" s="1175"/>
      <c r="G45" s="1175"/>
      <c r="H45" s="1176"/>
      <c r="I45" s="345">
        <v>343</v>
      </c>
      <c r="J45" s="346">
        <v>363</v>
      </c>
      <c r="K45" s="346">
        <v>340</v>
      </c>
      <c r="L45" s="346">
        <v>320</v>
      </c>
      <c r="M45" s="347">
        <v>384</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956</v>
      </c>
      <c r="J50" s="346">
        <v>952</v>
      </c>
      <c r="K50" s="346">
        <v>1110</v>
      </c>
      <c r="L50" s="346">
        <v>1240</v>
      </c>
      <c r="M50" s="347">
        <v>1334</v>
      </c>
    </row>
    <row r="51" spans="2:13" ht="27.75" customHeight="1" x14ac:dyDescent="0.2">
      <c r="B51" s="1171"/>
      <c r="C51" s="1172"/>
      <c r="D51" s="104"/>
      <c r="E51" s="1175" t="s">
        <v>42</v>
      </c>
      <c r="F51" s="1175"/>
      <c r="G51" s="1175"/>
      <c r="H51" s="1176"/>
      <c r="I51" s="345">
        <v>136</v>
      </c>
      <c r="J51" s="346">
        <v>108</v>
      </c>
      <c r="K51" s="346">
        <v>82</v>
      </c>
      <c r="L51" s="346">
        <v>62</v>
      </c>
      <c r="M51" s="347">
        <v>51</v>
      </c>
    </row>
    <row r="52" spans="2:13" ht="27.75" customHeight="1" x14ac:dyDescent="0.2">
      <c r="B52" s="1173"/>
      <c r="C52" s="1174"/>
      <c r="D52" s="104"/>
      <c r="E52" s="1175" t="s">
        <v>43</v>
      </c>
      <c r="F52" s="1175"/>
      <c r="G52" s="1175"/>
      <c r="H52" s="1176"/>
      <c r="I52" s="345">
        <v>4269</v>
      </c>
      <c r="J52" s="346">
        <v>4241</v>
      </c>
      <c r="K52" s="346">
        <v>4074</v>
      </c>
      <c r="L52" s="346">
        <v>3908</v>
      </c>
      <c r="M52" s="347">
        <v>3532</v>
      </c>
    </row>
    <row r="53" spans="2:13" ht="27.75" customHeight="1" thickBot="1" x14ac:dyDescent="0.25">
      <c r="B53" s="1177" t="s">
        <v>19</v>
      </c>
      <c r="C53" s="1178"/>
      <c r="D53" s="108"/>
      <c r="E53" s="1179" t="s">
        <v>44</v>
      </c>
      <c r="F53" s="1179"/>
      <c r="G53" s="1179"/>
      <c r="H53" s="1180"/>
      <c r="I53" s="348">
        <v>1570</v>
      </c>
      <c r="J53" s="349">
        <v>1567</v>
      </c>
      <c r="K53" s="349">
        <v>1355</v>
      </c>
      <c r="L53" s="349">
        <v>1081</v>
      </c>
      <c r="M53" s="350">
        <v>1131</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gC7erpuZs/o7LazVvdkJChnUDgnRrAdNBu5nxONyvYAj1nitMtKSBMBqDiqd9MGNKxw2Ke9Fe0sot+oZaylQZw==" saltValue="p2pUyFxlXxq3jVRjXmZ3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W70"/>
  <sheetViews>
    <sheetView showGridLines="0" zoomScale="90" zoomScaleNormal="90" zoomScaleSheetLayoutView="100" workbookViewId="0">
      <selection activeCell="C60" sqref="C60:E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517</v>
      </c>
      <c r="G55" s="120">
        <v>567</v>
      </c>
      <c r="H55" s="121">
        <v>567</v>
      </c>
    </row>
    <row r="56" spans="2:8" ht="52.5" customHeight="1" x14ac:dyDescent="0.2">
      <c r="B56" s="122"/>
      <c r="C56" s="1198" t="s">
        <v>47</v>
      </c>
      <c r="D56" s="1198"/>
      <c r="E56" s="1199"/>
      <c r="F56" s="123">
        <v>83</v>
      </c>
      <c r="G56" s="123">
        <v>83</v>
      </c>
      <c r="H56" s="124">
        <v>133</v>
      </c>
    </row>
    <row r="57" spans="2:8" ht="53.25" customHeight="1" x14ac:dyDescent="0.2">
      <c r="B57" s="122"/>
      <c r="C57" s="1200" t="s">
        <v>48</v>
      </c>
      <c r="D57" s="1200"/>
      <c r="E57" s="1201"/>
      <c r="F57" s="125">
        <v>393</v>
      </c>
      <c r="G57" s="125">
        <v>453</v>
      </c>
      <c r="H57" s="126">
        <v>481</v>
      </c>
    </row>
    <row r="58" spans="2:8" ht="45.75" customHeight="1" x14ac:dyDescent="0.2">
      <c r="B58" s="127"/>
      <c r="C58" s="1188" t="s">
        <v>551</v>
      </c>
      <c r="D58" s="1189"/>
      <c r="E58" s="1190"/>
      <c r="F58" s="128">
        <v>264</v>
      </c>
      <c r="G58" s="128">
        <v>324</v>
      </c>
      <c r="H58" s="129">
        <v>324</v>
      </c>
    </row>
    <row r="59" spans="2:8" ht="45.75" customHeight="1" x14ac:dyDescent="0.2">
      <c r="B59" s="127"/>
      <c r="C59" s="1188" t="s">
        <v>552</v>
      </c>
      <c r="D59" s="1189"/>
      <c r="E59" s="1190"/>
      <c r="F59" s="128">
        <v>93</v>
      </c>
      <c r="G59" s="128">
        <v>86</v>
      </c>
      <c r="H59" s="129">
        <v>76</v>
      </c>
    </row>
    <row r="60" spans="2:8" ht="45.75" customHeight="1" x14ac:dyDescent="0.2">
      <c r="B60" s="127"/>
      <c r="C60" s="1188" t="s">
        <v>553</v>
      </c>
      <c r="D60" s="1189"/>
      <c r="E60" s="1190"/>
      <c r="F60" s="128">
        <v>0</v>
      </c>
      <c r="G60" s="128">
        <v>0</v>
      </c>
      <c r="H60" s="129">
        <v>31</v>
      </c>
    </row>
    <row r="61" spans="2:8" ht="45.75" customHeight="1" x14ac:dyDescent="0.2">
      <c r="B61" s="127"/>
      <c r="C61" s="1188" t="s">
        <v>554</v>
      </c>
      <c r="D61" s="1189"/>
      <c r="E61" s="1190"/>
      <c r="F61" s="128">
        <v>12</v>
      </c>
      <c r="G61" s="128">
        <v>16</v>
      </c>
      <c r="H61" s="129">
        <v>21</v>
      </c>
    </row>
    <row r="62" spans="2:8" ht="45.75" customHeight="1" thickBot="1" x14ac:dyDescent="0.25">
      <c r="B62" s="130"/>
      <c r="C62" s="1191" t="s">
        <v>555</v>
      </c>
      <c r="D62" s="1192"/>
      <c r="E62" s="1193"/>
      <c r="F62" s="131">
        <v>11</v>
      </c>
      <c r="G62" s="131">
        <v>13</v>
      </c>
      <c r="H62" s="132">
        <v>15</v>
      </c>
    </row>
    <row r="63" spans="2:8" ht="52.5" customHeight="1" thickBot="1" x14ac:dyDescent="0.25">
      <c r="B63" s="133"/>
      <c r="C63" s="1194" t="s">
        <v>49</v>
      </c>
      <c r="D63" s="1194"/>
      <c r="E63" s="1195"/>
      <c r="F63" s="134">
        <v>993</v>
      </c>
      <c r="G63" s="134">
        <v>1103</v>
      </c>
      <c r="H63" s="135">
        <v>1181</v>
      </c>
    </row>
    <row r="64" spans="2:8" ht="13.2"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sheetData>
  <sheetProtection algorithmName="SHA-512" hashValue="nMhkltS2EfdsuG8L+sPclVv3V/Hc4DpPzqzhSxc16tF+T4xnuxFIxkozBBL5//70QDZGO0r9DLmMtMC7xwTLAw==" saltValue="dfGCfh2rVXVVuVjAlC8T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127399</v>
      </c>
      <c r="E3" s="154"/>
      <c r="F3" s="155">
        <v>316937</v>
      </c>
      <c r="G3" s="156"/>
      <c r="H3" s="157"/>
    </row>
    <row r="4" spans="1:8" x14ac:dyDescent="0.2">
      <c r="A4" s="158"/>
      <c r="B4" s="159"/>
      <c r="C4" s="160"/>
      <c r="D4" s="161">
        <v>46467</v>
      </c>
      <c r="E4" s="162"/>
      <c r="F4" s="163">
        <v>199150</v>
      </c>
      <c r="G4" s="164"/>
      <c r="H4" s="165"/>
    </row>
    <row r="5" spans="1:8" x14ac:dyDescent="0.2">
      <c r="A5" s="146" t="s">
        <v>520</v>
      </c>
      <c r="B5" s="151"/>
      <c r="C5" s="152"/>
      <c r="D5" s="153">
        <v>120060</v>
      </c>
      <c r="E5" s="154"/>
      <c r="F5" s="155">
        <v>332350</v>
      </c>
      <c r="G5" s="156"/>
      <c r="H5" s="157"/>
    </row>
    <row r="6" spans="1:8" x14ac:dyDescent="0.2">
      <c r="A6" s="158"/>
      <c r="B6" s="159"/>
      <c r="C6" s="160"/>
      <c r="D6" s="161">
        <v>56842</v>
      </c>
      <c r="E6" s="162"/>
      <c r="F6" s="163">
        <v>200453</v>
      </c>
      <c r="G6" s="164"/>
      <c r="H6" s="165"/>
    </row>
    <row r="7" spans="1:8" x14ac:dyDescent="0.2">
      <c r="A7" s="146" t="s">
        <v>521</v>
      </c>
      <c r="B7" s="151"/>
      <c r="C7" s="152"/>
      <c r="D7" s="153">
        <v>96000</v>
      </c>
      <c r="E7" s="154"/>
      <c r="F7" s="155">
        <v>362690</v>
      </c>
      <c r="G7" s="156"/>
      <c r="H7" s="157"/>
    </row>
    <row r="8" spans="1:8" x14ac:dyDescent="0.2">
      <c r="A8" s="158"/>
      <c r="B8" s="159"/>
      <c r="C8" s="160"/>
      <c r="D8" s="161">
        <v>53235</v>
      </c>
      <c r="E8" s="162"/>
      <c r="F8" s="163">
        <v>172580</v>
      </c>
      <c r="G8" s="164"/>
      <c r="H8" s="165"/>
    </row>
    <row r="9" spans="1:8" x14ac:dyDescent="0.2">
      <c r="A9" s="146" t="s">
        <v>522</v>
      </c>
      <c r="B9" s="151"/>
      <c r="C9" s="152"/>
      <c r="D9" s="153">
        <v>117705</v>
      </c>
      <c r="E9" s="154"/>
      <c r="F9" s="155">
        <v>296093</v>
      </c>
      <c r="G9" s="156"/>
      <c r="H9" s="157"/>
    </row>
    <row r="10" spans="1:8" x14ac:dyDescent="0.2">
      <c r="A10" s="158"/>
      <c r="B10" s="159"/>
      <c r="C10" s="160"/>
      <c r="D10" s="161">
        <v>78427</v>
      </c>
      <c r="E10" s="162"/>
      <c r="F10" s="163">
        <v>140545</v>
      </c>
      <c r="G10" s="164"/>
      <c r="H10" s="165"/>
    </row>
    <row r="11" spans="1:8" x14ac:dyDescent="0.2">
      <c r="A11" s="146" t="s">
        <v>523</v>
      </c>
      <c r="B11" s="151"/>
      <c r="C11" s="152"/>
      <c r="D11" s="153">
        <v>128944</v>
      </c>
      <c r="E11" s="154"/>
      <c r="F11" s="155">
        <v>308655</v>
      </c>
      <c r="G11" s="156"/>
      <c r="H11" s="157"/>
    </row>
    <row r="12" spans="1:8" x14ac:dyDescent="0.2">
      <c r="A12" s="158"/>
      <c r="B12" s="159"/>
      <c r="C12" s="166"/>
      <c r="D12" s="161">
        <v>108063</v>
      </c>
      <c r="E12" s="162"/>
      <c r="F12" s="163">
        <v>169887</v>
      </c>
      <c r="G12" s="164"/>
      <c r="H12" s="165"/>
    </row>
    <row r="13" spans="1:8" x14ac:dyDescent="0.2">
      <c r="A13" s="146"/>
      <c r="B13" s="151"/>
      <c r="C13" s="152"/>
      <c r="D13" s="153">
        <v>118022</v>
      </c>
      <c r="E13" s="154"/>
      <c r="F13" s="155">
        <v>323345</v>
      </c>
      <c r="G13" s="167"/>
      <c r="H13" s="157"/>
    </row>
    <row r="14" spans="1:8" x14ac:dyDescent="0.2">
      <c r="A14" s="158"/>
      <c r="B14" s="159"/>
      <c r="C14" s="160"/>
      <c r="D14" s="161">
        <v>68607</v>
      </c>
      <c r="E14" s="162"/>
      <c r="F14" s="163">
        <v>176523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7.22</v>
      </c>
      <c r="C19" s="168">
        <f>ROUND(VALUE(SUBSTITUTE(実質収支比率等に係る経年分析!G$48,"▲","-")),2)</f>
        <v>5.63</v>
      </c>
      <c r="D19" s="168">
        <f>ROUND(VALUE(SUBSTITUTE(実質収支比率等に係る経年分析!H$48,"▲","-")),2)</f>
        <v>7.74</v>
      </c>
      <c r="E19" s="168">
        <f>ROUND(VALUE(SUBSTITUTE(実質収支比率等に係る経年分析!I$48,"▲","-")),2)</f>
        <v>7.24</v>
      </c>
      <c r="F19" s="168">
        <f>ROUND(VALUE(SUBSTITUTE(実質収支比率等に係る経年分析!J$48,"▲","-")),2)</f>
        <v>5.22</v>
      </c>
    </row>
    <row r="20" spans="1:11" x14ac:dyDescent="0.2">
      <c r="A20" s="168" t="s">
        <v>53</v>
      </c>
      <c r="B20" s="168">
        <f>ROUND(VALUE(SUBSTITUTE(実質収支比率等に係る経年分析!F$47,"▲","-")),2)</f>
        <v>20.75</v>
      </c>
      <c r="C20" s="168">
        <f>ROUND(VALUE(SUBSTITUTE(実質収支比率等に係る経年分析!G$47,"▲","-")),2)</f>
        <v>19.72</v>
      </c>
      <c r="D20" s="168">
        <f>ROUND(VALUE(SUBSTITUTE(実質収支比率等に係る経年分析!H$47,"▲","-")),2)</f>
        <v>23.43</v>
      </c>
      <c r="E20" s="168">
        <f>ROUND(VALUE(SUBSTITUTE(実質収支比率等に係る経年分析!I$47,"▲","-")),2)</f>
        <v>25.77</v>
      </c>
      <c r="F20" s="168">
        <f>ROUND(VALUE(SUBSTITUTE(実質収支比率等に係る経年分析!J$47,"▲","-")),2)</f>
        <v>25.65</v>
      </c>
    </row>
    <row r="21" spans="1:11" x14ac:dyDescent="0.2">
      <c r="A21" s="168" t="s">
        <v>54</v>
      </c>
      <c r="B21" s="168">
        <f>IF(ISNUMBER(VALUE(SUBSTITUTE(実質収支比率等に係る経年分析!F$49,"▲","-"))),ROUND(VALUE(SUBSTITUTE(実質収支比率等に係る経年分析!F$49,"▲","-")),2),NA())</f>
        <v>-5.49</v>
      </c>
      <c r="C21" s="168">
        <f>IF(ISNUMBER(VALUE(SUBSTITUTE(実質収支比率等に係る経年分析!G$49,"▲","-"))),ROUND(VALUE(SUBSTITUTE(実質収支比率等に係る経年分析!G$49,"▲","-")),2),NA())</f>
        <v>-1.23</v>
      </c>
      <c r="D21" s="168">
        <f>IF(ISNUMBER(VALUE(SUBSTITUTE(実質収支比率等に係る経年分析!H$49,"▲","-"))),ROUND(VALUE(SUBSTITUTE(実質収支比率等に係る経年分析!H$49,"▲","-")),2),NA())</f>
        <v>8.14</v>
      </c>
      <c r="E21" s="168">
        <f>IF(ISNUMBER(VALUE(SUBSTITUTE(実質収支比率等に係る経年分析!I$49,"▲","-"))),ROUND(VALUE(SUBSTITUTE(実質収支比率等に係る経年分析!I$49,"▲","-")),2),NA())</f>
        <v>1.75</v>
      </c>
      <c r="F21" s="168">
        <f>IF(ISNUMBER(VALUE(SUBSTITUTE(実質収支比率等に係る経年分析!J$49,"▲","-"))),ROUND(VALUE(SUBSTITUTE(実質収支比率等に係る経年分析!J$49,"▲","-")),2),NA())</f>
        <v>-1.91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簡易排水施設事業特別会計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2">
      <c r="A32" s="169" t="str">
        <f>IF(連結実質赤字比率に係る赤字・黒字の構成分析!C$38="",NA(),連結実質赤字比率に係る赤字・黒字の構成分析!C$38)</f>
        <v>介護保険事業特別会計（保険事業勘定）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1.56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0.26</v>
      </c>
    </row>
    <row r="33" spans="1:16" x14ac:dyDescent="0.2">
      <c r="A33" s="169" t="str">
        <f>IF(連結実質赤字比率に係る赤字・黒字の構成分析!C$37="",NA(),連結実質赤字比率に係る赤字・黒字の構成分析!C$37)</f>
        <v>国民健康保険事業費特別会計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0.44</v>
      </c>
    </row>
    <row r="34" spans="1:16" x14ac:dyDescent="0.2">
      <c r="A34" s="169" t="str">
        <f>IF(連結実質赤字比率に係る赤字・黒字の構成分析!C$36="",NA(),連結実質赤字比率に係る赤字・黒字の構成分析!C$36)</f>
        <v>特定環境保全下水道事業特別会計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0.08</v>
      </c>
      <c r="D34" s="169">
        <f>IF(ROUND(VALUE(SUBSTITUTE(連結実質赤字比率に係る赤字・黒字の構成分析!G$36,"▲", "-")), 2) &lt; 0, ABS(ROUND(VALUE(SUBSTITUTE(連結実質赤字比率に係る赤字・黒字の構成分析!G$36,"▲", "-")), 2)), NA())</f>
        <v>0.41</v>
      </c>
      <c r="E34" s="169" t="e">
        <f>IF(ROUND(VALUE(SUBSTITUTE(連結実質赤字比率に係る赤字・黒字の構成分析!G$36,"▲", "-")), 2) &gt;= 0, ABS(ROUND(VALUE(SUBSTITUTE(連結実質赤字比率に係る赤字・黒字の構成分析!G$36,"▲", "-")), 2)), NA())</f>
        <v>#N/A</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0.49</v>
      </c>
    </row>
    <row r="35" spans="1:16" x14ac:dyDescent="0.2">
      <c r="A35" s="169" t="str">
        <f>IF(連結実質赤字比率に係る赤字・黒字の構成分析!C$35="",NA(),連結実質赤字比率に係る赤字・黒字の構成分析!C$35)</f>
        <v>簡易水道事業費特別会計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0.02</v>
      </c>
      <c r="D35" s="169">
        <f>IF(ROUND(VALUE(SUBSTITUTE(連結実質赤字比率に係る赤字・黒字の構成分析!G$35,"▲", "-")), 2) &lt; 0, ABS(ROUND(VALUE(SUBSTITUTE(連結実質赤字比率に係る赤字・黒字の構成分析!G$35,"▲", "-")), 2)), NA())</f>
        <v>0.19</v>
      </c>
      <c r="E35" s="169" t="e">
        <f>IF(ROUND(VALUE(SUBSTITUTE(連結実質赤字比率に係る赤字・黒字の構成分析!G$35,"▲", "-")), 2) &gt;= 0, ABS(ROUND(VALUE(SUBSTITUTE(連結実質赤字比率に係る赤字・黒字の構成分析!G$35,"▲", "-")), 2)), NA())</f>
        <v>#N/A</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0.83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7.22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5.65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7.73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7.24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5.22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397</v>
      </c>
      <c r="E42" s="170"/>
      <c r="F42" s="170"/>
      <c r="G42" s="170">
        <f>'実質公債費比率（分子）の構造'!L$52</f>
        <v>415</v>
      </c>
      <c r="H42" s="170"/>
      <c r="I42" s="170"/>
      <c r="J42" s="170">
        <f>'実質公債費比率（分子）の構造'!M$52</f>
        <v>435</v>
      </c>
      <c r="K42" s="170"/>
      <c r="L42" s="170"/>
      <c r="M42" s="170">
        <f>'実質公債費比率（分子）の構造'!N$52</f>
        <v>445</v>
      </c>
      <c r="N42" s="170"/>
      <c r="O42" s="170"/>
      <c r="P42" s="170">
        <f>'実質公債費比率（分子）の構造'!O$52</f>
        <v>443</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9</v>
      </c>
      <c r="C45" s="170"/>
      <c r="D45" s="170"/>
      <c r="E45" s="170">
        <f>'実質公債費比率（分子）の構造'!L$49</f>
        <v>15</v>
      </c>
      <c r="F45" s="170"/>
      <c r="G45" s="170"/>
      <c r="H45" s="170">
        <f>'実質公債費比率（分子）の構造'!M$49</f>
        <v>11</v>
      </c>
      <c r="I45" s="170"/>
      <c r="J45" s="170"/>
      <c r="K45" s="170">
        <f>'実質公債費比率（分子）の構造'!N$49</f>
        <v>15</v>
      </c>
      <c r="L45" s="170"/>
      <c r="M45" s="170"/>
      <c r="N45" s="170">
        <f>'実質公債費比率（分子）の構造'!O$49</f>
        <v>15</v>
      </c>
      <c r="O45" s="170"/>
      <c r="P45" s="170"/>
    </row>
    <row r="46" spans="1:16" x14ac:dyDescent="0.2">
      <c r="A46" s="170" t="s">
        <v>64</v>
      </c>
      <c r="B46" s="170">
        <f>'実質公債費比率（分子）の構造'!K$48</f>
        <v>236</v>
      </c>
      <c r="C46" s="170"/>
      <c r="D46" s="170"/>
      <c r="E46" s="170">
        <f>'実質公債費比率（分子）の構造'!L$48</f>
        <v>237</v>
      </c>
      <c r="F46" s="170"/>
      <c r="G46" s="170"/>
      <c r="H46" s="170">
        <f>'実質公債費比率（分子）の構造'!M$48</f>
        <v>240</v>
      </c>
      <c r="I46" s="170"/>
      <c r="J46" s="170"/>
      <c r="K46" s="170">
        <f>'実質公債費比率（分子）の構造'!N$48</f>
        <v>234</v>
      </c>
      <c r="L46" s="170"/>
      <c r="M46" s="170"/>
      <c r="N46" s="170">
        <f>'実質公債費比率（分子）の構造'!O$48</f>
        <v>232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373</v>
      </c>
      <c r="C49" s="170"/>
      <c r="D49" s="170"/>
      <c r="E49" s="170">
        <f>'実質公債費比率（分子）の構造'!L$45</f>
        <v>397</v>
      </c>
      <c r="F49" s="170"/>
      <c r="G49" s="170"/>
      <c r="H49" s="170">
        <f>'実質公債費比率（分子）の構造'!M$45</f>
        <v>433</v>
      </c>
      <c r="I49" s="170"/>
      <c r="J49" s="170"/>
      <c r="K49" s="170">
        <f>'実質公債費比率（分子）の構造'!N$45</f>
        <v>461</v>
      </c>
      <c r="L49" s="170"/>
      <c r="M49" s="170"/>
      <c r="N49" s="170">
        <f>'実質公債費比率（分子）の構造'!O$45</f>
        <v>464</v>
      </c>
      <c r="O49" s="170"/>
      <c r="P49" s="170"/>
    </row>
    <row r="50" spans="1:16" x14ac:dyDescent="0.2">
      <c r="A50" s="170" t="s">
        <v>67</v>
      </c>
      <c r="B50" s="170" t="e">
        <f>NA()</f>
        <v>#N/A</v>
      </c>
      <c r="C50" s="170">
        <f>IF(ISNUMBER('実質公債費比率（分子）の構造'!K$53),'実質公債費比率（分子）の構造'!K$53,NA())</f>
        <v>221</v>
      </c>
      <c r="D50" s="170" t="e">
        <f>NA()</f>
        <v>#N/A</v>
      </c>
      <c r="E50" s="170" t="e">
        <f>NA()</f>
        <v>#N/A</v>
      </c>
      <c r="F50" s="170">
        <f>IF(ISNUMBER('実質公債費比率（分子）の構造'!L$53),'実質公債費比率（分子）の構造'!L$53,NA())</f>
        <v>234</v>
      </c>
      <c r="G50" s="170" t="e">
        <f>NA()</f>
        <v>#N/A</v>
      </c>
      <c r="H50" s="170" t="e">
        <f>NA()</f>
        <v>#N/A</v>
      </c>
      <c r="I50" s="170">
        <f>IF(ISNUMBER('実質公債費比率（分子）の構造'!M$53),'実質公債費比率（分子）の構造'!M$53,NA())</f>
        <v>249</v>
      </c>
      <c r="J50" s="170" t="e">
        <f>NA()</f>
        <v>#N/A</v>
      </c>
      <c r="K50" s="170" t="e">
        <f>NA()</f>
        <v>#N/A</v>
      </c>
      <c r="L50" s="170">
        <f>IF(ISNUMBER('実質公債費比率（分子）の構造'!N$53),'実質公債費比率（分子）の構造'!N$53,NA())</f>
        <v>265</v>
      </c>
      <c r="M50" s="170" t="e">
        <f>NA()</f>
        <v>#N/A</v>
      </c>
      <c r="N50" s="170" t="e">
        <f>NA()</f>
        <v>#N/A</v>
      </c>
      <c r="O50" s="170">
        <f>IF(ISNUMBER('実質公債費比率（分子）の構造'!O$53),'実質公債費比率（分子）の構造'!O$53,NA())</f>
        <v>269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4269</v>
      </c>
      <c r="E56" s="169"/>
      <c r="F56" s="169"/>
      <c r="G56" s="169">
        <f>'将来負担比率（分子）の構造'!J$52</f>
        <v>4241</v>
      </c>
      <c r="H56" s="169"/>
      <c r="I56" s="169"/>
      <c r="J56" s="169">
        <f>'将来負担比率（分子）の構造'!K$52</f>
        <v>4074</v>
      </c>
      <c r="K56" s="169"/>
      <c r="L56" s="169"/>
      <c r="M56" s="169">
        <f>'将来負担比率（分子）の構造'!L$52</f>
        <v>3908</v>
      </c>
      <c r="N56" s="169"/>
      <c r="O56" s="169"/>
      <c r="P56" s="169">
        <f>'将来負担比率（分子）の構造'!M$52</f>
        <v>3532</v>
      </c>
    </row>
    <row r="57" spans="1:16" x14ac:dyDescent="0.2">
      <c r="A57" s="169" t="s">
        <v>42</v>
      </c>
      <c r="B57" s="169"/>
      <c r="C57" s="169"/>
      <c r="D57" s="169">
        <f>'将来負担比率（分子）の構造'!I$51</f>
        <v>136</v>
      </c>
      <c r="E57" s="169"/>
      <c r="F57" s="169"/>
      <c r="G57" s="169">
        <f>'将来負担比率（分子）の構造'!J$51</f>
        <v>108</v>
      </c>
      <c r="H57" s="169"/>
      <c r="I57" s="169"/>
      <c r="J57" s="169">
        <f>'将来負担比率（分子）の構造'!K$51</f>
        <v>82</v>
      </c>
      <c r="K57" s="169"/>
      <c r="L57" s="169"/>
      <c r="M57" s="169">
        <f>'将来負担比率（分子）の構造'!L$51</f>
        <v>62</v>
      </c>
      <c r="N57" s="169"/>
      <c r="O57" s="169"/>
      <c r="P57" s="169">
        <f>'将来負担比率（分子）の構造'!M$51</f>
        <v>51</v>
      </c>
    </row>
    <row r="58" spans="1:16" x14ac:dyDescent="0.2">
      <c r="A58" s="169" t="s">
        <v>41</v>
      </c>
      <c r="B58" s="169"/>
      <c r="C58" s="169"/>
      <c r="D58" s="169">
        <f>'将来負担比率（分子）の構造'!I$50</f>
        <v>956</v>
      </c>
      <c r="E58" s="169"/>
      <c r="F58" s="169"/>
      <c r="G58" s="169">
        <f>'将来負担比率（分子）の構造'!J$50</f>
        <v>952</v>
      </c>
      <c r="H58" s="169"/>
      <c r="I58" s="169"/>
      <c r="J58" s="169">
        <f>'将来負担比率（分子）の構造'!K$50</f>
        <v>1110</v>
      </c>
      <c r="K58" s="169"/>
      <c r="L58" s="169"/>
      <c r="M58" s="169">
        <f>'将来負担比率（分子）の構造'!L$50</f>
        <v>1240</v>
      </c>
      <c r="N58" s="169"/>
      <c r="O58" s="169"/>
      <c r="P58" s="169">
        <f>'将来負担比率（分子）の構造'!M$50</f>
        <v>1334</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343</v>
      </c>
      <c r="C62" s="169"/>
      <c r="D62" s="169"/>
      <c r="E62" s="169">
        <f>'将来負担比率（分子）の構造'!J$45</f>
        <v>363</v>
      </c>
      <c r="F62" s="169"/>
      <c r="G62" s="169"/>
      <c r="H62" s="169">
        <f>'将来負担比率（分子）の構造'!K$45</f>
        <v>340</v>
      </c>
      <c r="I62" s="169"/>
      <c r="J62" s="169"/>
      <c r="K62" s="169">
        <f>'将来負担比率（分子）の構造'!L$45</f>
        <v>320</v>
      </c>
      <c r="L62" s="169"/>
      <c r="M62" s="169"/>
      <c r="N62" s="169">
        <f>'将来負担比率（分子）の構造'!M$45</f>
        <v>384</v>
      </c>
      <c r="O62" s="169"/>
      <c r="P62" s="169"/>
    </row>
    <row r="63" spans="1:16" x14ac:dyDescent="0.2">
      <c r="A63" s="169" t="s">
        <v>34</v>
      </c>
      <c r="B63" s="169">
        <f>'将来負担比率（分子）の構造'!I$44</f>
        <v>92</v>
      </c>
      <c r="C63" s="169"/>
      <c r="D63" s="169"/>
      <c r="E63" s="169">
        <f>'将来負担比率（分子）の構造'!J$44</f>
        <v>85</v>
      </c>
      <c r="F63" s="169"/>
      <c r="G63" s="169"/>
      <c r="H63" s="169">
        <f>'将来負担比率（分子）の構造'!K$44</f>
        <v>108</v>
      </c>
      <c r="I63" s="169"/>
      <c r="J63" s="169"/>
      <c r="K63" s="169">
        <f>'将来負担比率（分子）の構造'!L$44</f>
        <v>112</v>
      </c>
      <c r="L63" s="169"/>
      <c r="M63" s="169"/>
      <c r="N63" s="169">
        <f>'将来負担比率（分子）の構造'!M$44</f>
        <v>111</v>
      </c>
      <c r="O63" s="169"/>
      <c r="P63" s="169"/>
    </row>
    <row r="64" spans="1:16" x14ac:dyDescent="0.2">
      <c r="A64" s="169" t="s">
        <v>33</v>
      </c>
      <c r="B64" s="169">
        <f>'将来負担比率（分子）の構造'!I$43</f>
        <v>1984</v>
      </c>
      <c r="C64" s="169"/>
      <c r="D64" s="169"/>
      <c r="E64" s="169">
        <f>'将来負担比率（分子）の構造'!J$43</f>
        <v>1976</v>
      </c>
      <c r="F64" s="169"/>
      <c r="G64" s="169"/>
      <c r="H64" s="169">
        <f>'将来負担比率（分子）の構造'!K$43</f>
        <v>1906</v>
      </c>
      <c r="I64" s="169"/>
      <c r="J64" s="169"/>
      <c r="K64" s="169">
        <f>'将来負担比率（分子）の構造'!L$43</f>
        <v>1747</v>
      </c>
      <c r="L64" s="169"/>
      <c r="M64" s="169"/>
      <c r="N64" s="169">
        <f>'将来負担比率（分子）の構造'!M$43</f>
        <v>1637</v>
      </c>
      <c r="O64" s="169"/>
      <c r="P64" s="169"/>
    </row>
    <row r="65" spans="1:16" x14ac:dyDescent="0.2">
      <c r="A65" s="169" t="s">
        <v>32</v>
      </c>
      <c r="B65" s="169">
        <f>'将来負担比率（分子）の構造'!I$42</f>
        <v>0</v>
      </c>
      <c r="C65" s="169"/>
      <c r="D65" s="169"/>
      <c r="E65" s="169">
        <f>'将来負担比率（分子）の構造'!J$42</f>
        <v>0</v>
      </c>
      <c r="F65" s="169"/>
      <c r="G65" s="169"/>
      <c r="H65" s="169">
        <f>'将来負担比率（分子）の構造'!K$42</f>
        <v>0</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4512</v>
      </c>
      <c r="C66" s="169"/>
      <c r="D66" s="169"/>
      <c r="E66" s="169">
        <f>'将来負担比率（分子）の構造'!J$41</f>
        <v>4443</v>
      </c>
      <c r="F66" s="169"/>
      <c r="G66" s="169"/>
      <c r="H66" s="169">
        <f>'将来負担比率（分子）の構造'!K$41</f>
        <v>4266</v>
      </c>
      <c r="I66" s="169"/>
      <c r="J66" s="169"/>
      <c r="K66" s="169">
        <f>'将来負担比率（分子）の構造'!L$41</f>
        <v>4112</v>
      </c>
      <c r="L66" s="169"/>
      <c r="M66" s="169"/>
      <c r="N66" s="169">
        <f>'将来負担比率（分子）の構造'!M$41</f>
        <v>3917</v>
      </c>
      <c r="O66" s="169"/>
      <c r="P66" s="169"/>
    </row>
    <row r="67" spans="1:16" x14ac:dyDescent="0.2">
      <c r="A67" s="169" t="s">
        <v>71</v>
      </c>
      <c r="B67" s="169" t="e">
        <f>NA()</f>
        <v>#N/A</v>
      </c>
      <c r="C67" s="169">
        <f>IF(ISNUMBER('将来負担比率（分子）の構造'!I$53), IF('将来負担比率（分子）の構造'!I$53 &lt; 0, 0, '将来負担比率（分子）の構造'!I$53), NA())</f>
        <v>1570</v>
      </c>
      <c r="D67" s="169" t="e">
        <f>NA()</f>
        <v>#N/A</v>
      </c>
      <c r="E67" s="169" t="e">
        <f>NA()</f>
        <v>#N/A</v>
      </c>
      <c r="F67" s="169">
        <f>IF(ISNUMBER('将来負担比率（分子）の構造'!J$53), IF('将来負担比率（分子）の構造'!J$53 &lt; 0, 0, '将来負担比率（分子）の構造'!J$53), NA())</f>
        <v>1567</v>
      </c>
      <c r="G67" s="169" t="e">
        <f>NA()</f>
        <v>#N/A</v>
      </c>
      <c r="H67" s="169" t="e">
        <f>NA()</f>
        <v>#N/A</v>
      </c>
      <c r="I67" s="169">
        <f>IF(ISNUMBER('将来負担比率（分子）の構造'!K$53), IF('将来負担比率（分子）の構造'!K$53 &lt; 0, 0, '将来負担比率（分子）の構造'!K$53), NA())</f>
        <v>1355</v>
      </c>
      <c r="J67" s="169" t="e">
        <f>NA()</f>
        <v>#N/A</v>
      </c>
      <c r="K67" s="169" t="e">
        <f>NA()</f>
        <v>#N/A</v>
      </c>
      <c r="L67" s="169">
        <f>IF(ISNUMBER('将来負担比率（分子）の構造'!L$53), IF('将来負担比率（分子）の構造'!L$53 &lt; 0, 0, '将来負担比率（分子）の構造'!L$53), NA())</f>
        <v>1081</v>
      </c>
      <c r="M67" s="169" t="e">
        <f>NA()</f>
        <v>#N/A</v>
      </c>
      <c r="N67" s="169" t="e">
        <f>NA()</f>
        <v>#N/A</v>
      </c>
      <c r="O67" s="169">
        <f>IF(ISNUMBER('将来負担比率（分子）の構造'!M$53), IF('将来負担比率（分子）の構造'!M$53 &lt; 0, 0, '将来負担比率（分子）の構造'!M$53), NA())</f>
        <v>1131</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517</v>
      </c>
      <c r="C72" s="173">
        <f>基金残高に係る経年分析!G55</f>
        <v>567</v>
      </c>
      <c r="D72" s="173">
        <f>基金残高に係る経年分析!H55</f>
        <v>567</v>
      </c>
    </row>
    <row r="73" spans="1:16" x14ac:dyDescent="0.2">
      <c r="A73" s="172" t="s">
        <v>74</v>
      </c>
      <c r="B73" s="173">
        <f>基金残高に係る経年分析!F56</f>
        <v>83</v>
      </c>
      <c r="C73" s="173">
        <f>基金残高に係る経年分析!G56</f>
        <v>83</v>
      </c>
      <c r="D73" s="173">
        <f>基金残高に係る経年分析!H56</f>
        <v>133</v>
      </c>
    </row>
    <row r="74" spans="1:16" x14ac:dyDescent="0.2">
      <c r="A74" s="172" t="s">
        <v>75</v>
      </c>
      <c r="B74" s="173">
        <f>基金残高に係る経年分析!F57</f>
        <v>393</v>
      </c>
      <c r="C74" s="173">
        <f>基金残高に係る経年分析!G57</f>
        <v>453</v>
      </c>
      <c r="D74" s="173">
        <f>基金残高に係る経年分析!H57</f>
        <v>481</v>
      </c>
    </row>
  </sheetData>
  <sheetProtection algorithmName="SHA-512" hashValue="a+neJPCYczVoHY0sKpivuz8dLLGI97qtaYkwL+sBtnz9pkRs0tYa/2kYwVVUUOVDYGq83sQLWqLmz706+xs/pA==" saltValue="79RrHRUSvYg4Vm0zSGsU/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小針 陽平</cp:lastModifiedBy>
  <dcterms:modified xsi:type="dcterms:W3CDTF">2025-03-19T04:19:47Z</dcterms:modified>
</cp:coreProperties>
</file>