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1_039891CE3C749680EFB36FCE2413721F0D5D2ECE" xr6:coauthVersionLast="47" xr6:coauthVersionMax="47" xr10:uidLastSave="{976933EE-9229-414F-8E62-69930F7AB670}"/>
  <bookViews>
    <workbookView xWindow="2580" yWindow="2580" windowWidth="14400" windowHeight="87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C35" i="10"/>
  <c r="C36" i="10" s="1"/>
  <c r="CO34" i="10"/>
  <c r="AM34" i="10"/>
  <c r="C34" i="10"/>
  <c r="U34" i="10" s="1"/>
  <c r="U35" i="10" s="1"/>
  <c r="U36" i="10" s="1"/>
  <c r="U37" i="10" s="1"/>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<sst xmlns="http://schemas.openxmlformats.org/spreadsheetml/2006/main" count="1222" uniqueCount="569">
  <si>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</si>
  <si>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</si>
  <si>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</si>
  <si>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</si>
  <si>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</si>
  <si>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</si>
  <si>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</si>
  <si>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</si>
  <si>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</si>
  <si>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</si>
  <si>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</si>
  <si>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</si>
  <si>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</si>
  <si>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</si>
  <si>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</si>
  <si>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</si>
  <si>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</si>
  <si>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</si>
  <si>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</si>
  <si>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</si>
  <si>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</si>
  <si>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</si>
  <si>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</si>
  <si>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</si>
  <si>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</si>
  <si>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</si>
  <si>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</si>
  <si>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</si>
  <si>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</si>
  <si>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</si>
  <si>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</si>
  <si>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</si>
  <si>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</si>
  <si>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</si>
  <si>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</si>
  <si>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</si>
  <si>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</si>
  <si>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</si>
  <si>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</si>
  <si>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</si>
  <si>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</si>
  <si>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</si>
  <si>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</si>
  <si>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</si>
  <si>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</si>
  <si>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</si>
  <si>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</si>
  <si>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</si>
  <si>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</si>
  <si>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</si>
  <si>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</si>
  <si>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</si>
  <si>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</si>
  <si>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</si>
  <si>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</si>
  <si>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</si>
  <si>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</si>
  <si>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</si>
  <si>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</si>
  <si>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</si>
  <si>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</si>
  <si>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</si>
  <si>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</si>
  <si>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</si>
  <si>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</si>
  <si>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</si>
  <si>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</si>
  <si>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</si>
  <si>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</si>
  <si>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</si>
  <si>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</si>
  <si>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</si>
  <si>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</si>
  <si>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</si>
  <si>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</si>
  <si>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</si>
  <si>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</si>
  <si>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</si>
  <si>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</si>
  <si>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</si>
  <si>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</si>
  <si>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</si>
  <si>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</si>
  <si>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</si>
  <si>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</si>
  <si>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</si>
  <si>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</si>
  <si>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</si>
  <si>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</si>
  <si>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</si>
  <si>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</si>
  <si>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</si>
  <si>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</si>
  <si>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</si>
  <si>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大熊町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</si>
  <si>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</si>
  <si>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</si>
  <si>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</si>
  <si>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</si>
  <si>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</si>
  <si>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</si>
  <si>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</si>
  <si>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</si>
  <si>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</si>
  <si>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</si>
  <si>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</si>
  <si>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</si>
  <si>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</si>
  <si>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</si>
  <si>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</si>
  <si>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</si>
  <si>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</si>
  <si>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t>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</si>
  <si>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</si>
  <si>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</si>
  <si>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</si>
  <si>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</si>
  <si>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</si>
  <si>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</si>
  <si>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</si>
  <si>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</si>
  <si>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</si>
  <si>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</si>
  <si>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</si>
  <si>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</si>
  <si>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</si>
  <si>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</si>
  <si>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</si>
  <si>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</si>
  <si>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</si>
  <si>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</si>
  <si>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</si>
  <si>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</si>
  <si>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</si>
  <si>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</si>
  <si>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</si>
  <si>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</si>
  <si>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</si>
  <si>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</si>
  <si>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</si>
  <si>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</si>
  <si>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</si>
  <si>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</si>
  <si>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</si>
  <si>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</si>
  <si>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</si>
  <si>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</si>
  <si>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</si>
  <si>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</si>
  <si>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</si>
  <si>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</si>
  <si>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</si>
  <si>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</si>
  <si>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</si>
  <si>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</si>
  <si>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</si>
  <si>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</si>
  <si>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</si>
  <si>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</si>
  <si>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</si>
  <si>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</si>
  <si>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</si>
  <si>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</si>
  <si>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</si>
  <si>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</si>
  <si>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</si>
  <si>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</si>
  <si>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</si>
  <si>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</si>
  <si>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</si>
  <si>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</si>
  <si>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</si>
  <si>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</si>
  <si>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</si>
  <si>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</si>
  <si>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</si>
  <si>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</si>
  <si>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</si>
  <si>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</si>
  <si>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</si>
  <si>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</si>
  <si>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</si>
  <si>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</si>
  <si>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</si>
  <si>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</si>
  <si>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</si>
  <si>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</si>
  <si>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</si>
  <si>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</si>
  <si>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</si>
  <si>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</si>
  <si>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</si>
  <si>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</si>
  <si>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</si>
  <si>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</si>
  <si>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</si>
  <si>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</si>
  <si>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</si>
  <si>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</si>
  <si>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</si>
  <si>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</si>
  <si>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</si>
  <si>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</si>
  <si>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福島県大熊町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</si>
  <si>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</si>
  <si>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</si>
  <si>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</si>
  <si>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</si>
  <si>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</si>
  <si>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</si>
  <si>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</si>
  <si>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</si>
  <si>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</si>
  <si>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</si>
  <si>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</si>
  <si>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</si>
  <si>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</si>
  <si>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</si>
  <si>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</si>
  <si>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</si>
  <si>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</si>
  <si>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</si>
  <si>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</si>
  <si>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</si>
  <si>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</si>
  <si>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</si>
  <si>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</si>
  <si>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</si>
  <si>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</si>
  <si>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</si>
  <si>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</si>
  <si>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</si>
  <si>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</si>
  <si>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</si>
  <si>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</si>
  <si>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</si>
  <si>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</si>
  <si>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</si>
  <si>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</si>
  <si>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</si>
  <si>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</si>
  <si>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</si>
  <si>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</si>
  <si>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</si>
  <si>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</si>
  <si>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</si>
  <si>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</si>
  <si>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</si>
  <si>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</si>
  <si>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</si>
  <si>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</si>
  <si>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</si>
  <si>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</si>
  <si>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</si>
  <si>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</si>
  <si>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</si>
  <si>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</si>
  <si>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</si>
  <si>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</si>
  <si>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</si>
  <si>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</si>
  <si>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</si>
  <si>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</si>
  <si>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</si>
  <si>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</si>
  <si>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</si>
  <si>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</si>
  <si>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</si>
  <si>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</si>
  <si>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</si>
  <si>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</si>
  <si>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</si>
  <si>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</si>
  <si>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</si>
  <si>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</si>
  <si>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</si>
  <si>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</si>
  <si>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</si>
  <si>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</si>
  <si>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</si>
  <si>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</si>
  <si>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</si>
  <si>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</si>
  <si>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</si>
  <si>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</si>
  <si>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</si>
  <si>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</si>
  <si>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</si>
  <si>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</si>
  <si>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</si>
  <si>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</si>
  <si>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</si>
  <si>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</si>
  <si>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</si>
  <si>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</si>
  <si>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</si>
  <si>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</si>
  <si>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</si>
  <si>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</si>
  <si>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</si>
  <si>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</si>
  <si>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</si>
  <si>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</si>
  <si>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</si>
  <si>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</si>
  <si>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</si>
  <si>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</si>
  <si>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</si>
  <si>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</si>
  <si>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</si>
  <si>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</si>
  <si>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</si>
  <si>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</si>
  <si>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</si>
  <si>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</si>
  <si>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</si>
  <si>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</si>
  <si>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</si>
  <si>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</si>
  <si>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</si>
  <si>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</si>
  <si>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</si>
  <si>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</si>
  <si>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</si>
  <si>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</si>
  <si>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</si>
  <si>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</si>
  <si>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</si>
  <si>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</si>
  <si>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</si>
  <si>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</si>
  <si>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</si>
  <si>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</si>
  <si>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</si>
  <si>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</si>
  <si>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</si>
  <si>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</si>
  <si>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</si>
  <si>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</si>
  <si>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</si>
  <si>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</si>
  <si>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</si>
  <si>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</si>
  <si>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</si>
  <si>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</si>
  <si>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</si>
  <si>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</si>
  <si>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</si>
  <si>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</si>
  <si>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</si>
  <si>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</si>
  <si>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</si>
  <si>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</si>
  <si>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</si>
  <si>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福島県大熊町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</si>
  <si>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</si>
  <si>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</si>
  <si>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</si>
  <si>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</si>
  <si>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</si>
  <si>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</si>
  <si>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</si>
  <si>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</si>
  <si>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</si>
  <si>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</si>
  <si>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</si>
  <si>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</si>
  <si>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</si>
  <si>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</si>
  <si>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</si>
  <si>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</si>
  <si>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</si>
  <si>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</si>
  <si>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</si>
  <si>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</si>
  <si>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坂下ダム施設管理事業特別会計</t>
    <phoneticPr fontId="5"/>
  </si>
  <si>
    <t>霊園管理事業特別会計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</si>
  <si>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</si>
  <si>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</si>
  <si>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</si>
  <si>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</si>
  <si>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</si>
  <si>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</si>
  <si>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</si>
  <si>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</si>
  <si>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</si>
  <si>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</si>
  <si>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</si>
  <si>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</si>
  <si>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</si>
  <si>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</si>
  <si>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</si>
  <si>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</si>
  <si>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後期高齢者医療特別会計</t>
    <phoneticPr fontId="5"/>
  </si>
  <si>
    <t>特定環境保全公共下水道事業特別会計</t>
    <phoneticPr fontId="5"/>
  </si>
  <si>
    <t>法非適用企業</t>
    <phoneticPr fontId="5"/>
  </si>
  <si>
    <t>農業集落排水事業特別会計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</si>
  <si>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</si>
  <si>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</si>
  <si>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</si>
  <si>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</si>
  <si>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</si>
  <si>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</si>
  <si>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</si>
  <si>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</si>
  <si>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</si>
  <si>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</si>
  <si>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</si>
  <si>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</si>
  <si>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</si>
  <si>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</si>
  <si>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</si>
  <si>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</si>
  <si>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</si>
  <si>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</si>
  <si>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</si>
  <si>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</si>
  <si>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</si>
  <si>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</si>
  <si>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</si>
  <si>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</si>
  <si>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</si>
  <si>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</si>
  <si>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</si>
  <si>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</si>
  <si>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</si>
  <si>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</si>
  <si>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</si>
  <si>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</si>
  <si>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</si>
  <si>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</si>
  <si>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</si>
  <si>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</si>
  <si>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</si>
  <si>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</si>
  <si>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</si>
  <si>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</si>
  <si>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</si>
  <si>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</si>
  <si>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</si>
  <si>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</si>
  <si>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</si>
  <si>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</si>
  <si>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</si>
  <si>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</si>
  <si>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</si>
  <si>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</si>
  <si>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</si>
  <si>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</si>
  <si>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</si>
  <si>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</si>
  <si>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</si>
  <si>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</si>
  <si>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</si>
  <si>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</si>
  <si>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</si>
  <si>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</si>
  <si>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</si>
  <si>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</si>
  <si>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</si>
  <si>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</si>
  <si>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</si>
  <si>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</si>
  <si>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</si>
  <si>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</si>
  <si>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</si>
  <si>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</si>
  <si>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</si>
  <si>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</si>
  <si>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</si>
  <si>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</si>
  <si>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</si>
  <si>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</si>
  <si>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</si>
  <si>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</si>
  <si>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</si>
  <si>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</si>
  <si>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</si>
  <si>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</si>
  <si>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</si>
  <si>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</si>
  <si>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</si>
  <si>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</si>
  <si>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</si>
  <si>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</si>
  <si>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</si>
  <si>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</si>
  <si>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</si>
  <si>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</si>
  <si>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</si>
  <si>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</si>
  <si>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</si>
  <si>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</si>
  <si>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</si>
  <si>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</si>
  <si>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</si>
  <si>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</si>
  <si>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</si>
  <si>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</si>
  <si>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</si>
  <si>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</si>
  <si>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</si>
  <si>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</si>
  <si>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</si>
  <si>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</si>
  <si>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</si>
  <si>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</si>
  <si>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</si>
  <si>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</si>
  <si>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</si>
  <si>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</si>
  <si>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</si>
  <si>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</si>
  <si>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</si>
  <si>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</si>
  <si>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</si>
  <si>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</si>
  <si>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</si>
  <si>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</si>
  <si>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</si>
  <si>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</si>
  <si>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</si>
  <si>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</si>
  <si>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</si>
  <si>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</si>
  <si>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</si>
  <si>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</si>
  <si>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</si>
  <si>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</si>
  <si>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</si>
  <si>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</si>
  <si>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</si>
  <si>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</si>
  <si>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19.83</t>
  </si>
  <si>
    <t>▲ 0.58</t>
  </si>
  <si>
    <t>▲ 10.72</t>
  </si>
  <si>
    <t>一般会計</t>
  </si>
  <si>
    <t>国民健康保険特別会計</t>
  </si>
  <si>
    <t>介護保険特別会計</t>
  </si>
  <si>
    <t>坂下ダム施設管理事業特別会計</t>
  </si>
  <si>
    <t>▲ 0.11</t>
  </si>
  <si>
    <t>後期高齢者医療特別会計</t>
  </si>
  <si>
    <t>宅地造成事業特別会計</t>
  </si>
  <si>
    <t>介護サービス特別会計</t>
  </si>
  <si>
    <t>霊園管理事業特別会計</t>
  </si>
  <si>
    <t>その他会計（赤字）</t>
  </si>
  <si>
    <t>▲ 1.02</t>
  </si>
  <si>
    <t>その他会計（黒字）</t>
  </si>
  <si>
    <t>R01</t>
    <phoneticPr fontId="5"/>
  </si>
  <si>
    <t>R02</t>
    <phoneticPr fontId="5"/>
  </si>
  <si>
    <t>R03</t>
    <phoneticPr fontId="5"/>
  </si>
  <si>
    <t>R04</t>
    <phoneticPr fontId="5"/>
  </si>
  <si>
    <t>R05</t>
    <phoneticPr fontId="5"/>
  </si>
  <si>
    <t>双葉地方広域市町村圏組合（一般会計）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</si>
  <si>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</si>
  <si>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</si>
  <si>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</si>
  <si>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</si>
  <si>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</si>
  <si>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</si>
  <si>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</si>
  <si>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</si>
  <si>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双葉地方水道企業団　水道事業会計</t>
    <rPh sb="0" eb="9">
      <t>フタバチホウスイドウキギョウダン</t>
    </rPh>
    <rPh sb="10" eb="16">
      <t>スイドウジギョウカイケイ</t>
    </rPh>
    <phoneticPr fontId="4"/>
  </si>
  <si>
    <t>双葉地方水道企業団　工業用水道事業会計</t>
    <rPh sb="0" eb="9">
      <t>フタバチホウスイドウキギョウダン</t>
    </rPh>
    <rPh sb="10" eb="19">
      <t>コウギョウヨウスイドウジギョウカイケイ</t>
    </rPh>
    <phoneticPr fontId="4"/>
  </si>
  <si>
    <t>大熊町中間貯蔵施設整備等影響緩和交付金基金</t>
    <rPh sb="0" eb="3">
      <t>オオクママチ</t>
    </rPh>
    <rPh sb="3" eb="5">
      <t>チュウカン</t>
    </rPh>
    <rPh sb="5" eb="7">
      <t>チョゾウ</t>
    </rPh>
    <rPh sb="7" eb="9">
      <t>シセツ</t>
    </rPh>
    <rPh sb="9" eb="11">
      <t>セイビ</t>
    </rPh>
    <rPh sb="11" eb="12">
      <t>トウ</t>
    </rPh>
    <rPh sb="12" eb="14">
      <t>エイキョウ</t>
    </rPh>
    <rPh sb="14" eb="16">
      <t>カンワ</t>
    </rPh>
    <rPh sb="16" eb="19">
      <t>コウフキン</t>
    </rPh>
    <rPh sb="19" eb="21">
      <t>キキン</t>
    </rPh>
    <phoneticPr fontId="2"/>
  </si>
  <si>
    <t>大熊町東日本大震災復興基金</t>
    <rPh sb="0" eb="3">
      <t>オオクママチ</t>
    </rPh>
    <rPh sb="3" eb="6">
      <t>ヒガシニホン</t>
    </rPh>
    <rPh sb="6" eb="9">
      <t>ダイシンサイ</t>
    </rPh>
    <rPh sb="9" eb="11">
      <t>フッコウ</t>
    </rPh>
    <rPh sb="11" eb="13">
      <t>キキン</t>
    </rPh>
    <phoneticPr fontId="2"/>
  </si>
  <si>
    <t>大熊町特定原子力施設地域振興事業維持補修基金</t>
    <rPh sb="0" eb="3">
      <t>オオクママチ</t>
    </rPh>
    <rPh sb="3" eb="5">
      <t>トクテイ</t>
    </rPh>
    <rPh sb="5" eb="8">
      <t>ゲンシリョク</t>
    </rPh>
    <rPh sb="8" eb="10">
      <t>シセツ</t>
    </rPh>
    <rPh sb="10" eb="12">
      <t>チイキ</t>
    </rPh>
    <rPh sb="12" eb="14">
      <t>シンコウ</t>
    </rPh>
    <rPh sb="14" eb="16">
      <t>ジギョウ</t>
    </rPh>
    <rPh sb="16" eb="18">
      <t>イジ</t>
    </rPh>
    <rPh sb="18" eb="20">
      <t>ホシュウ</t>
    </rPh>
    <rPh sb="20" eb="22">
      <t>キキン</t>
    </rPh>
    <phoneticPr fontId="2"/>
  </si>
  <si>
    <t>大熊町帰還・移住等環境整備交付金基金</t>
    <rPh sb="0" eb="3">
      <t>オオクママチ</t>
    </rPh>
    <rPh sb="3" eb="5">
      <t>キカン</t>
    </rPh>
    <rPh sb="6" eb="9">
      <t>イジュウトウ</t>
    </rPh>
    <rPh sb="9" eb="11">
      <t>カンキョウ</t>
    </rPh>
    <rPh sb="11" eb="13">
      <t>セイビ</t>
    </rPh>
    <rPh sb="13" eb="16">
      <t>コウフキン</t>
    </rPh>
    <rPh sb="16" eb="18">
      <t>キキン</t>
    </rPh>
    <phoneticPr fontId="2"/>
  </si>
  <si>
    <t>大熊町中間貯蔵施設に伴う地域振興基金</t>
    <rPh sb="0" eb="3">
      <t>オオクママチ</t>
    </rPh>
    <rPh sb="3" eb="5">
      <t>チュウカン</t>
    </rPh>
    <rPh sb="5" eb="9">
      <t>チョゾウシセツ</t>
    </rPh>
    <rPh sb="10" eb="11">
      <t>トモナ</t>
    </rPh>
    <rPh sb="12" eb="14">
      <t>チイキ</t>
    </rPh>
    <rPh sb="14" eb="16">
      <t>シンコウ</t>
    </rPh>
    <rPh sb="16" eb="1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</si>
</sst>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32FA-4C10-A9D0-C9E0296714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710474</c:v>
                </c:pt>
                <c:pt idx="1">
                  <c:v>595029</c:v>
                </c:pt>
                <c:pt idx="2">
                  <c:v>1096624</c:v>
                </c:pt>
                <c:pt idx="3">
                  <c:v>670193</c:v>
                </c:pt>
                <c:pt idx="4">
                  <c:v>1590108</c:v>
                </c:pt>
              </c:numCache>
            </c:numRef>
          </c:val>
          <c:smooth val="0"/>
          <c:extLst>
            <c:ext xmlns:c16="http://schemas.microsoft.com/office/drawing/2014/chart" uri="{C3380CC4-5D6E-409C-BE32-E72D297353CC}">
              <c16:uniqueId val="{00000001-32FA-4C10-A9D0-C9E0296714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6.51</c:v>
                </c:pt>
                <c:pt idx="1">
                  <c:v>12.2</c:v>
                </c:pt>
                <c:pt idx="2">
                  <c:v>10.72</c:v>
                </c:pt>
                <c:pt idx="3">
                  <c:v>14.04</c:v>
                </c:pt>
                <c:pt idx="4">
                  <c:v>14.21</c:v>
                </c:pt>
              </c:numCache>
            </c:numRef>
          </c:val>
          <c:extLst>
            <c:ext xmlns:c16="http://schemas.microsoft.com/office/drawing/2014/chart" uri="{C3380CC4-5D6E-409C-BE32-E72D297353CC}">
              <c16:uniqueId val="{00000000-40B1-4B09-A29C-D1B1B61ADC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185.33</c:v>
                </c:pt>
                <c:pt idx="1">
                  <c:v>199.08</c:v>
                </c:pt>
                <c:pt idx="2">
                  <c:v>192.49</c:v>
                </c:pt>
                <c:pt idx="3">
                  <c:v>149.05000000000001</c:v>
                </c:pt>
                <c:pt idx="4">
                  <c:v>150.82</c:v>
                </c:pt>
              </c:numCache>
            </c:numRef>
          </c:val>
          <c:extLst>
            <c:ext xmlns:c16="http://schemas.microsoft.com/office/drawing/2014/chart" uri="{C3380CC4-5D6E-409C-BE32-E72D297353CC}">
              <c16:uniqueId val="{00000001-40B1-4B09-A29C-D1B1B61ADC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-19.829999999999998</c:v>
                </c:pt>
                <c:pt idx="1">
                  <c:v>5.46</c:v>
                </c:pt>
                <c:pt idx="2">
                  <c:v>-0.57999999999999996</c:v>
                </c:pt>
                <c:pt idx="3">
                  <c:v>1.44</c:v>
                </c:pt>
                <c:pt idx="4">
                  <c:v>-10.72</c:v>
                </c:pt>
              </c:numCache>
            </c:numRef>
          </c:val>
          <c:smooth val="0"/>
          <c:extLst>
            <c:ext xmlns:c16="http://schemas.microsoft.com/office/drawing/2014/chart" uri="{C3380CC4-5D6E-409C-BE32-E72D297353CC}">
              <c16:uniqueId val="{00000002-40B1-4B09-A29C-D1B1B61ADC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0.04</c:v>
                </c:pt>
                <c:pt idx="4">
                  <c:v>#N/A</c:v>
                </c:pt>
                <c:pt idx="5">
                  <c:v>0</c:v>
                </c:pt>
                <c:pt idx="6">
                  <c:v>#N/A</c:v>
                </c:pt>
                <c:pt idx="7">
                  <c:v>0.13</c:v>
                </c:pt>
                <c:pt idx="8">
                  <c:v>#N/A</c:v>
                </c:pt>
                <c:pt idx="9">
                  <c:v>0</c:v>
                </c:pt>
              </c:numCache>
            </c:numRef>
          </c:val>
          <c:extLst>
            <c:ext xmlns:c16="http://schemas.microsoft.com/office/drawing/2014/chart" uri="{C3380CC4-5D6E-409C-BE32-E72D297353CC}">
              <c16:uniqueId val="{00000000-DF50-4EEA-B11E-10A519578E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1.02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50-4EEA-B11E-10A519578E18}"/>
            </c:ext>
          </c:extLst>
        </c:ser>
        <c:ser>
          <c:idx val="2"/>
          <c:order val="2"/>
          <c:tx>
            <c:strRef>
              <c:f>データシート!$A$29</c:f>
              <c:strCache>
                <c:ptCount val="1"/>
                <c:pt idx="0">
                  <c:v>霊園管理事業特別会計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DF50-4EEA-B11E-10A519578E18}"/>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F50-4EEA-B11E-10A519578E18}"/>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0.48</c:v>
                </c:pt>
                <c:pt idx="2">
                  <c:v>#N/A</c:v>
                </c:pt>
                <c:pt idx="3">
                  <c:v>0.5</c:v>
                </c:pt>
                <c:pt idx="4">
                  <c:v>#N/A</c:v>
                </c:pt>
                <c:pt idx="5">
                  <c:v>0.48</c:v>
                </c:pt>
                <c:pt idx="6">
                  <c:v>#N/A</c:v>
                </c:pt>
                <c:pt idx="7">
                  <c:v>0</c:v>
                </c:pt>
                <c:pt idx="8">
                  <c:v>#N/A</c:v>
                </c:pt>
                <c:pt idx="9">
                  <c:v>0</c:v>
                </c:pt>
              </c:numCache>
            </c:numRef>
          </c:val>
          <c:extLst>
            <c:ext xmlns:c16="http://schemas.microsoft.com/office/drawing/2014/chart" uri="{C3380CC4-5D6E-409C-BE32-E72D297353CC}">
              <c16:uniqueId val="{00000004-DF50-4EEA-B11E-10A519578E1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DF50-4EEA-B11E-10A519578E18}"/>
            </c:ext>
          </c:extLst>
        </c:ser>
        <c:ser>
          <c:idx val="6"/>
          <c:order val="6"/>
          <c:tx>
            <c:strRef>
              <c:f>データシート!$A$33</c:f>
              <c:strCache>
                <c:ptCount val="1"/>
                <c:pt idx="0">
                  <c:v>坂下ダム施設管理事業特別会計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0.11</c:v>
                </c:pt>
                <c:pt idx="1">
                  <c:v>#N/A</c:v>
                </c:pt>
                <c:pt idx="2">
                  <c:v>#N/A</c:v>
                </c:pt>
                <c:pt idx="3">
                  <c:v>0.38</c:v>
                </c:pt>
                <c:pt idx="4">
                  <c:v>#N/A</c:v>
                </c:pt>
                <c:pt idx="5">
                  <c:v>0.28999999999999998</c:v>
                </c:pt>
                <c:pt idx="6">
                  <c:v>#N/A</c:v>
                </c:pt>
                <c:pt idx="7">
                  <c:v>0.24</c:v>
                </c:pt>
                <c:pt idx="8">
                  <c:v>#N/A</c:v>
                </c:pt>
                <c:pt idx="9">
                  <c:v>0.27</c:v>
                </c:pt>
              </c:numCache>
            </c:numRef>
          </c:val>
          <c:extLst>
            <c:ext xmlns:c16="http://schemas.microsoft.com/office/drawing/2014/chart" uri="{C3380CC4-5D6E-409C-BE32-E72D297353CC}">
              <c16:uniqueId val="{00000006-DF50-4EEA-B11E-10A519578E1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1.85</c:v>
                </c:pt>
                <c:pt idx="2">
                  <c:v>#N/A</c:v>
                </c:pt>
                <c:pt idx="3">
                  <c:v>3.01</c:v>
                </c:pt>
                <c:pt idx="4">
                  <c:v>#N/A</c:v>
                </c:pt>
                <c:pt idx="5">
                  <c:v>1.24</c:v>
                </c:pt>
                <c:pt idx="6">
                  <c:v>#N/A</c:v>
                </c:pt>
                <c:pt idx="7">
                  <c:v>0.99</c:v>
                </c:pt>
                <c:pt idx="8">
                  <c:v>#N/A</c:v>
                </c:pt>
                <c:pt idx="9">
                  <c:v>0.97</c:v>
                </c:pt>
              </c:numCache>
            </c:numRef>
          </c:val>
          <c:extLst>
            <c:ext xmlns:c16="http://schemas.microsoft.com/office/drawing/2014/chart" uri="{C3380CC4-5D6E-409C-BE32-E72D297353CC}">
              <c16:uniqueId val="{00000007-DF50-4EEA-B11E-10A519578E1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0.89</c:v>
                </c:pt>
                <c:pt idx="2">
                  <c:v>#N/A</c:v>
                </c:pt>
                <c:pt idx="3">
                  <c:v>0</c:v>
                </c:pt>
                <c:pt idx="4">
                  <c:v>#N/A</c:v>
                </c:pt>
                <c:pt idx="5">
                  <c:v>1.31</c:v>
                </c:pt>
                <c:pt idx="6">
                  <c:v>#N/A</c:v>
                </c:pt>
                <c:pt idx="7">
                  <c:v>1.23</c:v>
                </c:pt>
                <c:pt idx="8">
                  <c:v>#N/A</c:v>
                </c:pt>
                <c:pt idx="9">
                  <c:v>1.23</c:v>
                </c:pt>
              </c:numCache>
            </c:numRef>
          </c:val>
          <c:extLst>
            <c:ext xmlns:c16="http://schemas.microsoft.com/office/drawing/2014/chart" uri="{C3380CC4-5D6E-409C-BE32-E72D297353CC}">
              <c16:uniqueId val="{00000008-DF50-4EEA-B11E-10A519578E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7.65</c:v>
                </c:pt>
                <c:pt idx="2">
                  <c:v>#N/A</c:v>
                </c:pt>
                <c:pt idx="3">
                  <c:v>11.76</c:v>
                </c:pt>
                <c:pt idx="4">
                  <c:v>#N/A</c:v>
                </c:pt>
                <c:pt idx="5">
                  <c:v>10.42</c:v>
                </c:pt>
                <c:pt idx="6">
                  <c:v>#N/A</c:v>
                </c:pt>
                <c:pt idx="7">
                  <c:v>13.69</c:v>
                </c:pt>
                <c:pt idx="8">
                  <c:v>#N/A</c:v>
                </c:pt>
                <c:pt idx="9">
                  <c:v>13.53</c:v>
                </c:pt>
              </c:numCache>
            </c:numRef>
          </c:val>
          <c:extLst>
            <c:ext xmlns:c16="http://schemas.microsoft.com/office/drawing/2014/chart" uri="{C3380CC4-5D6E-409C-BE32-E72D297353CC}">
              <c16:uniqueId val="{00000009-DF50-4EEA-B11E-10A519578E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156</c:v>
                </c:pt>
                <c:pt idx="5">
                  <c:v>146</c:v>
                </c:pt>
                <c:pt idx="8">
                  <c:v>140</c:v>
                </c:pt>
                <c:pt idx="11">
                  <c:v>128</c:v>
                </c:pt>
                <c:pt idx="14">
                  <c:v>115</c:v>
                </c:pt>
              </c:numCache>
            </c:numRef>
          </c:val>
          <c:extLst>
            <c:ext xmlns:c16="http://schemas.microsoft.com/office/drawing/2014/chart" uri="{C3380CC4-5D6E-409C-BE32-E72D297353CC}">
              <c16:uniqueId val="{00000000-01D9-42D4-B268-9F3A2B0465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D9-42D4-B268-9F3A2B0465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D9-42D4-B268-9F3A2B0465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30</c:v>
                </c:pt>
                <c:pt idx="3">
                  <c:v>34</c:v>
                </c:pt>
                <c:pt idx="6">
                  <c:v>41</c:v>
                </c:pt>
                <c:pt idx="9">
                  <c:v>42</c:v>
                </c:pt>
                <c:pt idx="12">
                  <c:v>41</c:v>
                </c:pt>
              </c:numCache>
            </c:numRef>
          </c:val>
          <c:extLst>
            <c:ext xmlns:c16="http://schemas.microsoft.com/office/drawing/2014/chart" uri="{C3380CC4-5D6E-409C-BE32-E72D297353CC}">
              <c16:uniqueId val="{00000003-01D9-42D4-B268-9F3A2B0465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D9-42D4-B268-9F3A2B0465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D9-42D4-B268-9F3A2B0465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D9-42D4-B268-9F3A2B0465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D9-42D4-B268-9F3A2B0465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-126</c:v>
                </c:pt>
                <c:pt idx="2">
                  <c:v>#N/A</c:v>
                </c:pt>
                <c:pt idx="3">
                  <c:v>#N/A</c:v>
                </c:pt>
                <c:pt idx="4">
                  <c:v>-112</c:v>
                </c:pt>
                <c:pt idx="5">
                  <c:v>#N/A</c:v>
                </c:pt>
                <c:pt idx="6">
                  <c:v>#N/A</c:v>
                </c:pt>
                <c:pt idx="7">
                  <c:v>-99</c:v>
                </c:pt>
                <c:pt idx="8">
                  <c:v>#N/A</c:v>
                </c:pt>
                <c:pt idx="9">
                  <c:v>#N/A</c:v>
                </c:pt>
                <c:pt idx="10">
                  <c:v>-86</c:v>
                </c:pt>
                <c:pt idx="11">
                  <c:v>#N/A</c:v>
                </c:pt>
                <c:pt idx="12">
                  <c:v>#N/A</c:v>
                </c:pt>
                <c:pt idx="13">
                  <c:v>-74</c:v>
                </c:pt>
                <c:pt idx="14">
                  <c:v>#N/A</c:v>
                </c:pt>
              </c:numCache>
            </c:numRef>
          </c:val>
          <c:smooth val="0"/>
          <c:extLst>
            <c:ext xmlns:c16="http://schemas.microsoft.com/office/drawing/2014/chart" uri="{C3380CC4-5D6E-409C-BE32-E72D297353CC}">
              <c16:uniqueId val="{00000008-01D9-42D4-B268-9F3A2B0465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958</c:v>
                </c:pt>
                <c:pt idx="5">
                  <c:v>819</c:v>
                </c:pt>
                <c:pt idx="8">
                  <c:v>682</c:v>
                </c:pt>
                <c:pt idx="11">
                  <c:v>554</c:v>
                </c:pt>
                <c:pt idx="14">
                  <c:v>441</c:v>
                </c:pt>
              </c:numCache>
            </c:numRef>
          </c:val>
          <c:extLst>
            <c:ext xmlns:c16="http://schemas.microsoft.com/office/drawing/2014/chart" uri="{C3380CC4-5D6E-409C-BE32-E72D297353CC}">
              <c16:uniqueId val="{00000000-D79A-4EB8-B7AC-CD7327880D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79A-4EB8-B7AC-CD7327880D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25978</c:v>
                </c:pt>
                <c:pt idx="5">
                  <c:v>33077</c:v>
                </c:pt>
                <c:pt idx="8">
                  <c:v>35918</c:v>
                </c:pt>
                <c:pt idx="11">
                  <c:v>38814</c:v>
                </c:pt>
                <c:pt idx="14">
                  <c:v>42298</c:v>
                </c:pt>
              </c:numCache>
            </c:numRef>
          </c:val>
          <c:extLst>
            <c:ext xmlns:c16="http://schemas.microsoft.com/office/drawing/2014/chart" uri="{C3380CC4-5D6E-409C-BE32-E72D297353CC}">
              <c16:uniqueId val="{00000002-D79A-4EB8-B7AC-CD7327880D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9A-4EB8-B7AC-CD7327880D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9A-4EB8-B7AC-CD7327880D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9A-4EB8-B7AC-CD7327880D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343</c:v>
                </c:pt>
                <c:pt idx="3">
                  <c:v>230</c:v>
                </c:pt>
                <c:pt idx="6">
                  <c:v>148</c:v>
                </c:pt>
                <c:pt idx="9">
                  <c:v>141</c:v>
                </c:pt>
                <c:pt idx="12">
                  <c:v>178</c:v>
                </c:pt>
              </c:numCache>
            </c:numRef>
          </c:val>
          <c:extLst>
            <c:ext xmlns:c16="http://schemas.microsoft.com/office/drawing/2014/chart" uri="{C3380CC4-5D6E-409C-BE32-E72D297353CC}">
              <c16:uniqueId val="{00000006-D79A-4EB8-B7AC-CD7327880D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53</c:v>
                </c:pt>
                <c:pt idx="3">
                  <c:v>45</c:v>
                </c:pt>
                <c:pt idx="6">
                  <c:v>37</c:v>
                </c:pt>
                <c:pt idx="9">
                  <c:v>29</c:v>
                </c:pt>
                <c:pt idx="12">
                  <c:v>20</c:v>
                </c:pt>
              </c:numCache>
            </c:numRef>
          </c:val>
          <c:extLst>
            <c:ext xmlns:c16="http://schemas.microsoft.com/office/drawing/2014/chart" uri="{C3380CC4-5D6E-409C-BE32-E72D297353CC}">
              <c16:uniqueId val="{00000007-D79A-4EB8-B7AC-CD7327880D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79A-4EB8-B7AC-CD7327880D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9A-4EB8-B7AC-CD7327880D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A-D79A-4EB8-B7AC-CD7327880D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9A-4EB8-B7AC-CD7327880D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10167</c:v>
                </c:pt>
                <c:pt idx="1">
                  <c:v>10164</c:v>
                </c:pt>
                <c:pt idx="2">
                  <c:v>9956</c:v>
                </c:pt>
              </c:numCache>
            </c:numRef>
          </c:val>
          <c:extLst>
            <c:ext xmlns:c16="http://schemas.microsoft.com/office/drawing/2014/chart" uri="{C3380CC4-5D6E-409C-BE32-E72D297353CC}">
              <c16:uniqueId val="{00000000-5CA3-44DC-AF05-91EE960F2D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c:v>
                </c:pt>
                <c:pt idx="1">
                  <c:v>24</c:v>
                </c:pt>
                <c:pt idx="2">
                  <c:v>24</c:v>
                </c:pt>
              </c:numCache>
            </c:numRef>
          </c:val>
          <c:extLst>
            <c:ext xmlns:c16="http://schemas.microsoft.com/office/drawing/2014/chart" uri="{C3380CC4-5D6E-409C-BE32-E72D297353CC}">
              <c16:uniqueId val="{00000001-5CA3-44DC-AF05-91EE960F2D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96774</c:v>
                </c:pt>
                <c:pt idx="1">
                  <c:v>94840</c:v>
                </c:pt>
                <c:pt idx="2">
                  <c:v>89856</c:v>
                </c:pt>
              </c:numCache>
            </c:numRef>
          </c:val>
          <c:extLst>
            <c:ext xmlns:c16="http://schemas.microsoft.com/office/drawing/2014/chart" uri="{C3380CC4-5D6E-409C-BE32-E72D297353CC}">
              <c16:uniqueId val="{00000002-5CA3-44DC-AF05-91EE960F2D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9,955
9,910
78.71
51,401,508
37,447,224
938,332
6,601,326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基準財政収入額において、固定資産税算定に係る福島第一原子力発電所構内にある処理水タンク等の大規模償却資産が震災後大きなウエイトを占めている。そのため税収減をカバーできていることにより、震災以前の水準を保っている。</a:t>
          </a:r>
          <a:endParaRPr lang="ja-JP" altLang="ja-JP" sz="1300">
            <a:effectLst/>
          </a:endParaRPr>
        </a:p>
        <a:p>
          <a:r>
            <a:rPr kumimoji="1" lang="ja-JP" altLang="ja-JP" sz="1300">
              <a:solidFill>
                <a:schemeClr val="dk1"/>
              </a:solidFill>
              <a:effectLst/>
              <a:latin typeface="+mn-lt"/>
              <a:ea typeface="+mn-ea"/>
              <a:cs typeface="+mn-cs"/>
            </a:rPr>
            <a:t>　今後は、減価償却等により税収減が見込まれることから、経常的な歳出の削減等に努める。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99906</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615006"/>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14834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3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99906</xdr:rowOff>
    </xdr:from>
    <xdr:to>
      <xdr:col>24</xdr:col>
      <xdr:colOff>12700</xdr:colOff>
      <xdr:row>38</xdr:row>
      <xdr:rowOff>99906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61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99906</xdr:rowOff>
    </xdr:from>
    <xdr:to>
      <xdr:col>23</xdr:col>
      <xdr:colOff>133350</xdr:colOff>
      <xdr:row>38</xdr:row>
      <xdr:rowOff>99906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6150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13987</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577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99906</xdr:rowOff>
    </xdr:from>
    <xdr:to>
      <xdr:col>19</xdr:col>
      <xdr:colOff>133350</xdr:colOff>
      <xdr:row>38</xdr:row>
      <xdr:rowOff>107950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61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19473</xdr:rowOff>
    </xdr:from>
    <xdr:to>
      <xdr:col>15</xdr:col>
      <xdr:colOff>82550</xdr:colOff>
      <xdr:row>38</xdr:row>
      <xdr:rowOff>107950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5345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9737</xdr:rowOff>
    </xdr:from>
    <xdr:to>
      <xdr:col>15</xdr:col>
      <xdr:colOff>133350</xdr:colOff>
      <xdr:row>44</xdr:row>
      <xdr:rowOff>111337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5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96114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102447</xdr:rowOff>
    </xdr:from>
    <xdr:to>
      <xdr:col>11</xdr:col>
      <xdr:colOff>31750</xdr:colOff>
      <xdr:row>38</xdr:row>
      <xdr:rowOff>19473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44609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41910</xdr:rowOff>
    </xdr:from>
    <xdr:to>
      <xdr:col>11</xdr:col>
      <xdr:colOff>82550</xdr:colOff>
      <xdr:row>44</xdr:row>
      <xdr:rowOff>143510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49106</xdr:rowOff>
    </xdr:from>
    <xdr:to>
      <xdr:col>23</xdr:col>
      <xdr:colOff>184150</xdr:colOff>
      <xdr:row>38</xdr:row>
      <xdr:rowOff>150706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141833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48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49106</xdr:rowOff>
    </xdr:from>
    <xdr:to>
      <xdr:col>19</xdr:col>
      <xdr:colOff>184150</xdr:colOff>
      <xdr:row>38</xdr:row>
      <xdr:rowOff>150706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160884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140123</xdr:rowOff>
    </xdr:from>
    <xdr:to>
      <xdr:col>11</xdr:col>
      <xdr:colOff>82550</xdr:colOff>
      <xdr:row>38</xdr:row>
      <xdr:rowOff>70273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80450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51647</xdr:rowOff>
    </xdr:from>
    <xdr:to>
      <xdr:col>7</xdr:col>
      <xdr:colOff>31750</xdr:colOff>
      <xdr:row>37</xdr:row>
      <xdr:rowOff>153247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163424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震災後、減免している税収減があり、固定資産税（大規模償却資産）も税収減となった。そのため今年度は前年度と比較して</a:t>
          </a:r>
          <a:r>
            <a:rPr kumimoji="1" lang="en-US" altLang="ja-JP" sz="1300">
              <a:solidFill>
                <a:schemeClr val="dk1"/>
              </a:solidFill>
              <a:effectLst/>
              <a:latin typeface="+mn-lt"/>
              <a:ea typeface="+mn-ea"/>
              <a:cs typeface="+mn-cs"/>
            </a:rPr>
            <a:t>3.1</a:t>
          </a:r>
          <a:r>
            <a:rPr kumimoji="1" lang="ja-JP" altLang="en-US" sz="1300">
              <a:solidFill>
                <a:schemeClr val="dk1"/>
              </a:solidFill>
              <a:effectLst/>
              <a:latin typeface="+mn-lt"/>
              <a:ea typeface="+mn-ea"/>
              <a:cs typeface="+mn-cs"/>
            </a:rPr>
            <a:t>％の増となった。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3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46863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01960"/>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99949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01960"/>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99949</xdr:rowOff>
    </xdr:from>
    <xdr:to>
      <xdr:col>15</xdr:col>
      <xdr:colOff>82550</xdr:colOff>
      <xdr:row>62</xdr:row>
      <xdr:rowOff>112014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298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63881</xdr:rowOff>
    </xdr:from>
    <xdr:to>
      <xdr:col>11</xdr:col>
      <xdr:colOff>31750</xdr:colOff>
      <xdr:row>62</xdr:row>
      <xdr:rowOff>112014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22331"/>
          <a:ext cx="8890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167513</xdr:rowOff>
    </xdr:from>
    <xdr:to>
      <xdr:col>23</xdr:col>
      <xdr:colOff>184150</xdr:colOff>
      <xdr:row>62</xdr:row>
      <xdr:rowOff>97663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12590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49149</xdr:rowOff>
    </xdr:from>
    <xdr:to>
      <xdr:col>15</xdr:col>
      <xdr:colOff>133350</xdr:colOff>
      <xdr:row>62</xdr:row>
      <xdr:rowOff>150749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13081</xdr:rowOff>
    </xdr:from>
    <xdr:to>
      <xdr:col>7</xdr:col>
      <xdr:colOff>31750</xdr:colOff>
      <xdr:row>61</xdr:row>
      <xdr:rowOff>114681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124858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東日本大震災及びそれに伴う原子力発電所事故後、数年は事業減少等により決算額が低下していた時期があったが、町の復旧、復興事業等の増加に比例して増加していた。今年度は昨年度と比較し、</a:t>
          </a:r>
          <a:r>
            <a:rPr kumimoji="1" lang="en-US" altLang="ja-JP" sz="1300">
              <a:solidFill>
                <a:schemeClr val="dk1"/>
              </a:solidFill>
              <a:effectLst/>
              <a:latin typeface="+mn-lt"/>
              <a:ea typeface="+mn-ea"/>
              <a:cs typeface="+mn-cs"/>
            </a:rPr>
            <a:t>108,374</a:t>
          </a:r>
          <a:r>
            <a:rPr kumimoji="1" lang="ja-JP" altLang="ja-JP" sz="1300">
              <a:solidFill>
                <a:schemeClr val="dk1"/>
              </a:solidFill>
              <a:effectLst/>
              <a:latin typeface="+mn-lt"/>
              <a:ea typeface="+mn-ea"/>
              <a:cs typeface="+mn-cs"/>
            </a:rPr>
            <a:t>円増加しているが、復旧・復興事業の進捗などによって、今後も年度により増減すると見込んでいる。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83147</xdr:rowOff>
    </xdr:from>
    <xdr:to>
      <xdr:col>23</xdr:col>
      <xdr:colOff>133350</xdr:colOff>
      <xdr:row>81</xdr:row>
      <xdr:rowOff>126730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70597"/>
          <a:ext cx="838200" cy="4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111508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8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45617</xdr:rowOff>
    </xdr:from>
    <xdr:to>
      <xdr:col>19</xdr:col>
      <xdr:colOff>133350</xdr:colOff>
      <xdr:row>81</xdr:row>
      <xdr:rowOff>83147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33067"/>
          <a:ext cx="889000" cy="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45617</xdr:rowOff>
    </xdr:from>
    <xdr:to>
      <xdr:col>15</xdr:col>
      <xdr:colOff>82550</xdr:colOff>
      <xdr:row>81</xdr:row>
      <xdr:rowOff>57758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33067"/>
          <a:ext cx="8890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57758</xdr:rowOff>
    </xdr:from>
    <xdr:to>
      <xdr:col>11</xdr:col>
      <xdr:colOff>31750</xdr:colOff>
      <xdr:row>81</xdr:row>
      <xdr:rowOff>69931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45208"/>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136811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121076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0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75930</xdr:rowOff>
    </xdr:from>
    <xdr:to>
      <xdr:col>23</xdr:col>
      <xdr:colOff>184150</xdr:colOff>
      <xdr:row>82</xdr:row>
      <xdr:rowOff>6080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6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168657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32347</xdr:rowOff>
    </xdr:from>
    <xdr:to>
      <xdr:col>19</xdr:col>
      <xdr:colOff>184150</xdr:colOff>
      <xdr:row>81</xdr:row>
      <xdr:rowOff>133947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1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144124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8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166267</xdr:rowOff>
    </xdr:from>
    <xdr:to>
      <xdr:col>15</xdr:col>
      <xdr:colOff>133350</xdr:colOff>
      <xdr:row>81</xdr:row>
      <xdr:rowOff>96417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106594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6958</xdr:rowOff>
    </xdr:from>
    <xdr:to>
      <xdr:col>11</xdr:col>
      <xdr:colOff>82550</xdr:colOff>
      <xdr:row>81</xdr:row>
      <xdr:rowOff>108558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118735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19131</xdr:rowOff>
    </xdr:from>
    <xdr:to>
      <xdr:col>7</xdr:col>
      <xdr:colOff>31750</xdr:colOff>
      <xdr:row>81</xdr:row>
      <xdr:rowOff>120731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130908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ラスパイレス指数は前年度より</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ポイント低くなった。主な要因として、同経験年数の在職者と比較し給与月額の低い任期付職員を採用していることなどが挙げられる。</a:t>
          </a:r>
          <a:endParaRPr lang="ja-JP" altLang="ja-JP" sz="1300">
            <a:effectLst/>
          </a:endParaRPr>
        </a:p>
        <a:p>
          <a:r>
            <a:rPr kumimoji="1" lang="ja-JP" altLang="ja-JP" sz="1300">
              <a:solidFill>
                <a:schemeClr val="dk1"/>
              </a:solidFill>
              <a:effectLst/>
              <a:latin typeface="+mn-lt"/>
              <a:ea typeface="+mn-ea"/>
              <a:cs typeface="+mn-cs"/>
            </a:rPr>
            <a:t>　類似団体平均値を若干上回っていることから、今後も給与水準の適正化に努めていく。</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19304</xdr:rowOff>
    </xdr:from>
    <xdr:to>
      <xdr:col>81</xdr:col>
      <xdr:colOff>44450</xdr:colOff>
      <xdr:row>88</xdr:row>
      <xdr:rowOff>48261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106904"/>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62737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35861"/>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142494</xdr:rowOff>
    </xdr:from>
    <xdr:to>
      <xdr:col>72</xdr:col>
      <xdr:colOff>203200</xdr:colOff>
      <xdr:row>88</xdr:row>
      <xdr:rowOff>62737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58644"/>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108713</xdr:rowOff>
    </xdr:from>
    <xdr:to>
      <xdr:col>68</xdr:col>
      <xdr:colOff>152400</xdr:colOff>
      <xdr:row>87</xdr:row>
      <xdr:rowOff>142494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2486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139954</xdr:rowOff>
    </xdr:from>
    <xdr:to>
      <xdr:col>81</xdr:col>
      <xdr:colOff>95250</xdr:colOff>
      <xdr:row>88</xdr:row>
      <xdr:rowOff>70104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112031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11937</xdr:rowOff>
    </xdr:from>
    <xdr:to>
      <xdr:col>73</xdr:col>
      <xdr:colOff>44450</xdr:colOff>
      <xdr:row>88</xdr:row>
      <xdr:rowOff>113537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98314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91694</xdr:rowOff>
    </xdr:from>
    <xdr:to>
      <xdr:col>68</xdr:col>
      <xdr:colOff>203200</xdr:colOff>
      <xdr:row>88</xdr:row>
      <xdr:rowOff>21844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32021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震災後、住民の避難状況により、避難者が多い自治体に出張所等を設置している。その住民対応のために通常よりも多く保健師等の専門職を配置したことや、復興事業対応のため技術職を増員したために、職員数は多くなってい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129298</xdr:rowOff>
    </xdr:from>
    <xdr:to>
      <xdr:col>81</xdr:col>
      <xdr:colOff>44450</xdr:colOff>
      <xdr:row>58</xdr:row>
      <xdr:rowOff>150671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073398"/>
          <a:ext cx="8382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129298</xdr:rowOff>
    </xdr:from>
    <xdr:to>
      <xdr:col>77</xdr:col>
      <xdr:colOff>44450</xdr:colOff>
      <xdr:row>58</xdr:row>
      <xdr:rowOff>129298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0733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127919</xdr:rowOff>
    </xdr:from>
    <xdr:to>
      <xdr:col>72</xdr:col>
      <xdr:colOff>203200</xdr:colOff>
      <xdr:row>58</xdr:row>
      <xdr:rowOff>129298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072019"/>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119416</xdr:rowOff>
    </xdr:from>
    <xdr:to>
      <xdr:col>68</xdr:col>
      <xdr:colOff>152400</xdr:colOff>
      <xdr:row>58</xdr:row>
      <xdr:rowOff>127919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063516"/>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114650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110169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99871</xdr:rowOff>
    </xdr:from>
    <xdr:to>
      <xdr:col>81</xdr:col>
      <xdr:colOff>95250</xdr:colOff>
      <xdr:row>59</xdr:row>
      <xdr:rowOff>30021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04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21148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6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78498</xdr:rowOff>
    </xdr:from>
    <xdr:to>
      <xdr:col>77</xdr:col>
      <xdr:colOff>95250</xdr:colOff>
      <xdr:row>59</xdr:row>
      <xdr:rowOff>8648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0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18825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79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78498</xdr:rowOff>
    </xdr:from>
    <xdr:to>
      <xdr:col>73</xdr:col>
      <xdr:colOff>44450</xdr:colOff>
      <xdr:row>59</xdr:row>
      <xdr:rowOff>8648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0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18825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79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77119</xdr:rowOff>
    </xdr:from>
    <xdr:to>
      <xdr:col>68</xdr:col>
      <xdr:colOff>203200</xdr:colOff>
      <xdr:row>59</xdr:row>
      <xdr:rowOff>7269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0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17446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79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68616</xdr:rowOff>
    </xdr:from>
    <xdr:to>
      <xdr:col>64</xdr:col>
      <xdr:colOff>152400</xdr:colOff>
      <xdr:row>58</xdr:row>
      <xdr:rowOff>170216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0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8943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7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地方債については平成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年度にて、全て償還済みであり、若干の一部事務組合等の負担金がある。今後も事業の計画的な執行や基金の有効活用等により現在の状況を維持するように努める。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94403</xdr:rowOff>
    </xdr:from>
    <xdr:to>
      <xdr:col>81</xdr:col>
      <xdr:colOff>44450</xdr:colOff>
      <xdr:row>37</xdr:row>
      <xdr:rowOff>126577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43805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94403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40588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46143</xdr:rowOff>
    </xdr:from>
    <xdr:to>
      <xdr:col>72</xdr:col>
      <xdr:colOff>203200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3897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46143</xdr:rowOff>
    </xdr:from>
    <xdr:to>
      <xdr:col>68</xdr:col>
      <xdr:colOff>152400</xdr:colOff>
      <xdr:row>37</xdr:row>
      <xdr:rowOff>46143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389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75777</xdr:rowOff>
    </xdr:from>
    <xdr:to>
      <xdr:col>81</xdr:col>
      <xdr:colOff>95250</xdr:colOff>
      <xdr:row>38</xdr:row>
      <xdr:rowOff>5927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92304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2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43603</xdr:rowOff>
    </xdr:from>
    <xdr:to>
      <xdr:col>77</xdr:col>
      <xdr:colOff>95250</xdr:colOff>
      <xdr:row>37</xdr:row>
      <xdr:rowOff>145203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155380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15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123207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166793</xdr:rowOff>
    </xdr:from>
    <xdr:to>
      <xdr:col>68</xdr:col>
      <xdr:colOff>203200</xdr:colOff>
      <xdr:row>37</xdr:row>
      <xdr:rowOff>96943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将来負担額を充当可能基金が上回っており将来負担比率は算定されない。今後も事業の計画的な執行や基金の有効活用等により現在の状況を維持するように努める。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9,955
9,910
78.71
51,401,508
37,447,224
938,332
6,601,326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復興関係業務が増加していることにより、新規採用職員が増加しており、前年度比</a:t>
          </a:r>
          <a:r>
            <a:rPr kumimoji="1" lang="en-US" altLang="ja-JP" sz="1300">
              <a:latin typeface="+mn-ea"/>
              <a:ea typeface="+mn-ea"/>
            </a:rPr>
            <a:t>2.9</a:t>
          </a:r>
          <a:r>
            <a:rPr kumimoji="1" lang="ja-JP" altLang="en-US" sz="1300">
              <a:latin typeface="+mn-ea"/>
              <a:ea typeface="+mn-ea"/>
            </a:rPr>
            <a:t>ポイント増となった。業務等に応じて、適正な人事管理に努める。</a:t>
          </a:r>
          <a:endParaRPr kumimoji="1" lang="en-US" altLang="ja-JP" sz="1300">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35560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631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35560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631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37</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37</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17260"/>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156210</xdr:rowOff>
    </xdr:from>
    <xdr:to>
      <xdr:col>20</xdr:col>
      <xdr:colOff>38100</xdr:colOff>
      <xdr:row>35</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53340</xdr:rowOff>
    </xdr:from>
    <xdr:to>
      <xdr:col>11</xdr:col>
      <xdr:colOff>60325</xdr:colOff>
      <xdr:row>37</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ポイント増となった。類似団体平均より</a:t>
          </a:r>
          <a:r>
            <a:rPr kumimoji="1" lang="en-US" altLang="ja-JP" sz="1300">
              <a:solidFill>
                <a:schemeClr val="dk1"/>
              </a:solidFill>
              <a:effectLst/>
              <a:latin typeface="+mn-lt"/>
              <a:ea typeface="+mn-ea"/>
              <a:cs typeface="+mn-cs"/>
            </a:rPr>
            <a:t>6.8</a:t>
          </a:r>
          <a:r>
            <a:rPr kumimoji="1" lang="ja-JP" altLang="ja-JP" sz="1300">
              <a:solidFill>
                <a:schemeClr val="dk1"/>
              </a:solidFill>
              <a:effectLst/>
              <a:latin typeface="+mn-lt"/>
              <a:ea typeface="+mn-ea"/>
              <a:cs typeface="+mn-cs"/>
            </a:rPr>
            <a:t>ポイント高い水準である。復興拠点の整備により管理する公共施設の増加などが主な要因である。</a:t>
          </a:r>
          <a:endParaRPr lang="ja-JP" altLang="ja-JP" sz="1300">
            <a:effectLst/>
          </a:endParaRPr>
        </a:p>
        <a:p>
          <a:r>
            <a:rPr kumimoji="1" lang="ja-JP" altLang="ja-JP" sz="1300">
              <a:solidFill>
                <a:schemeClr val="dk1"/>
              </a:solidFill>
              <a:effectLst/>
              <a:latin typeface="+mn-lt"/>
              <a:ea typeface="+mn-ea"/>
              <a:cs typeface="+mn-cs"/>
            </a:rPr>
            <a:t>　今後も、復旧・復興整備事業による公共施設維持管理等の経費が増加することが見込まれる。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140716</xdr:rowOff>
    </xdr:from>
    <xdr:to>
      <xdr:col>82</xdr:col>
      <xdr:colOff>107950</xdr:colOff>
      <xdr:row>19</xdr:row>
      <xdr:rowOff>19558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268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18</xdr:row>
      <xdr:rowOff>140716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0278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88138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250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51562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25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140208</xdr:rowOff>
    </xdr:from>
    <xdr:to>
      <xdr:col>82</xdr:col>
      <xdr:colOff>158750</xdr:colOff>
      <xdr:row>19</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112285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89916</xdr:rowOff>
    </xdr:from>
    <xdr:to>
      <xdr:col>78</xdr:col>
      <xdr:colOff>120650</xdr:colOff>
      <xdr:row>19</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6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となった。震災後、福祉サービス経費が増加傾向にあったが、新型コロナウイルスなどの影響により、増減することもある。</a:t>
          </a:r>
          <a:endParaRPr lang="ja-JP" altLang="ja-JP" sz="1300">
            <a:effectLst/>
          </a:endParaRPr>
        </a:p>
        <a:p>
          <a:r>
            <a:rPr kumimoji="1" lang="ja-JP" altLang="ja-JP" sz="1300">
              <a:solidFill>
                <a:schemeClr val="dk1"/>
              </a:solidFill>
              <a:effectLst/>
              <a:latin typeface="+mn-lt"/>
              <a:ea typeface="+mn-ea"/>
              <a:cs typeface="+mn-cs"/>
            </a:rPr>
            <a:t>　今後も資格審査等により適正なサービスを提供できるように努める。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8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類似団体よりも大きく下回っているが、今後も引き続き経常経費の抑制に努める。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57</xdr:row>
      <xdr:rowOff>85090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5148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57</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5681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前年度と比較して</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となった。類似団体よりも</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低い</a:t>
          </a:r>
          <a:r>
            <a:rPr kumimoji="1" lang="ja-JP" altLang="ja-JP" sz="1300">
              <a:solidFill>
                <a:schemeClr val="dk1"/>
              </a:solidFill>
              <a:effectLst/>
              <a:latin typeface="+mn-lt"/>
              <a:ea typeface="+mn-ea"/>
              <a:cs typeface="+mn-cs"/>
            </a:rPr>
            <a:t>数値となっている。今後は明確な基準により、事業に対して補助金を交付しているかなどについて確認しながら、不適切な補助金は見直しや廃止を行う方針である。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28702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174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163576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地方債については償還が終了している。当面、起債の予定はない。今後も現在の状況を維持するよう事業の適正な執行に努める。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165100</xdr:rowOff>
    </xdr:from>
    <xdr:to>
      <xdr:col>24</xdr:col>
      <xdr:colOff>25400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50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72</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50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114300</xdr:rowOff>
    </xdr:from>
    <xdr:to>
      <xdr:col>24</xdr:col>
      <xdr:colOff>76200</xdr:colOff>
      <xdr:row>73</xdr:row>
      <xdr:rowOff>44450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22877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114300</xdr:rowOff>
    </xdr:from>
    <xdr:to>
      <xdr:col>11</xdr:col>
      <xdr:colOff>60325</xdr:colOff>
      <xdr:row>73</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114300</xdr:rowOff>
    </xdr:from>
    <xdr:to>
      <xdr:col>6</xdr:col>
      <xdr:colOff>171450</xdr:colOff>
      <xdr:row>73</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　前年度と比較して</a:t>
          </a:r>
          <a:r>
            <a:rPr lang="en-US" altLang="ja-JP" sz="1300">
              <a:effectLst/>
            </a:rPr>
            <a:t>3.1</a:t>
          </a:r>
          <a:r>
            <a:rPr lang="ja-JP" altLang="en-US" sz="1300">
              <a:effectLst/>
            </a:rPr>
            <a:t>ポイント増となった。</a:t>
          </a:r>
          <a:endParaRPr lang="en-US" altLang="ja-JP" sz="1300">
            <a:effectLst/>
          </a:endParaRPr>
        </a:p>
        <a:p>
          <a:r>
            <a:rPr lang="ja-JP" altLang="en-US" sz="1300">
              <a:effectLst/>
            </a:rPr>
            <a:t>　復興のため施設整備等を行い、その管理費等の経費が増加している。今後も多くのインフラ施設の整備を計画していることから、今後も高い数値が予測される。経費削減のため効率的な財政運営に努める。</a:t>
          </a:r>
          <a:endParaRPr lang="en-US" altLang="ja-JP" sz="1300">
            <a:effectLst/>
          </a:endParaRPr>
        </a:p>
        <a:p>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77</xdr:row>
      <xdr:rowOff>73116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73529"/>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144962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73529"/>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144962</xdr:rowOff>
    </xdr:from>
    <xdr:to>
      <xdr:col>73</xdr:col>
      <xdr:colOff>180975</xdr:colOff>
      <xdr:row>77</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466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77</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65761"/>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22316</xdr:rowOff>
    </xdr:from>
    <xdr:to>
      <xdr:col>82</xdr:col>
      <xdr:colOff>158750</xdr:colOff>
      <xdr:row>77</xdr:row>
      <xdr:rowOff>123916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38843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6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94162</xdr:rowOff>
    </xdr:from>
    <xdr:to>
      <xdr:col>74</xdr:col>
      <xdr:colOff>31750</xdr:colOff>
      <xdr:row>78</xdr:row>
      <xdr:rowOff>24312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9089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120527</xdr:rowOff>
    </xdr:from>
    <xdr:to>
      <xdr:col>29</xdr:col>
      <xdr:colOff>127000</xdr:colOff>
      <xdr:row>19</xdr:row>
      <xdr:rowOff>134287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425702"/>
          <a:ext cx="647700" cy="13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134287</xdr:rowOff>
    </xdr:from>
    <xdr:to>
      <xdr:col>26</xdr:col>
      <xdr:colOff>50800</xdr:colOff>
      <xdr:row>19</xdr:row>
      <xdr:rowOff>143174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439462"/>
          <a:ext cx="698500" cy="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143174</xdr:rowOff>
    </xdr:from>
    <xdr:to>
      <xdr:col>22</xdr:col>
      <xdr:colOff>114300</xdr:colOff>
      <xdr:row>19</xdr:row>
      <xdr:rowOff>149976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448349"/>
          <a:ext cx="698500" cy="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149976</xdr:rowOff>
    </xdr:from>
    <xdr:to>
      <xdr:col>18</xdr:col>
      <xdr:colOff>177800</xdr:colOff>
      <xdr:row>19</xdr:row>
      <xdr:rowOff>155046</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455151"/>
          <a:ext cx="698500" cy="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38070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00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46151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0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69727</xdr:rowOff>
    </xdr:from>
    <xdr:to>
      <xdr:col>29</xdr:col>
      <xdr:colOff>177800</xdr:colOff>
      <xdr:row>19</xdr:row>
      <xdr:rowOff>171327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37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149754</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8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83487</xdr:rowOff>
    </xdr:from>
    <xdr:to>
      <xdr:col>26</xdr:col>
      <xdr:colOff>101600</xdr:colOff>
      <xdr:row>20</xdr:row>
      <xdr:rowOff>13637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38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169864</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47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92374</xdr:rowOff>
    </xdr:from>
    <xdr:to>
      <xdr:col>22</xdr:col>
      <xdr:colOff>165100</xdr:colOff>
      <xdr:row>20</xdr:row>
      <xdr:rowOff>22524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397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7301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48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99176</xdr:rowOff>
    </xdr:from>
    <xdr:to>
      <xdr:col>19</xdr:col>
      <xdr:colOff>38100</xdr:colOff>
      <xdr:row>20</xdr:row>
      <xdr:rowOff>29326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404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14103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49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104246</xdr:rowOff>
    </xdr:from>
    <xdr:to>
      <xdr:col>15</xdr:col>
      <xdr:colOff>101600</xdr:colOff>
      <xdr:row>20</xdr:row>
      <xdr:rowOff>34396</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40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19173</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9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79104</xdr:rowOff>
    </xdr:from>
    <xdr:to>
      <xdr:col>29</xdr:col>
      <xdr:colOff>127000</xdr:colOff>
      <xdr:row>37</xdr:row>
      <xdr:rowOff>83981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03804"/>
          <a:ext cx="6477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83981</xdr:rowOff>
    </xdr:from>
    <xdr:to>
      <xdr:col>26</xdr:col>
      <xdr:colOff>50800</xdr:colOff>
      <xdr:row>37</xdr:row>
      <xdr:rowOff>87692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08681"/>
          <a:ext cx="698500" cy="3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87692</xdr:rowOff>
    </xdr:from>
    <xdr:to>
      <xdr:col>22</xdr:col>
      <xdr:colOff>114300</xdr:colOff>
      <xdr:row>37</xdr:row>
      <xdr:rowOff>92344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12392"/>
          <a:ext cx="698500" cy="4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92344</xdr:rowOff>
    </xdr:from>
    <xdr:to>
      <xdr:col>18</xdr:col>
      <xdr:colOff>177800</xdr:colOff>
      <xdr:row>37</xdr:row>
      <xdr:rowOff>97339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17044"/>
          <a:ext cx="698500" cy="4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112463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28304</xdr:rowOff>
    </xdr:from>
    <xdr:to>
      <xdr:col>29</xdr:col>
      <xdr:colOff>177800</xdr:colOff>
      <xdr:row>37</xdr:row>
      <xdr:rowOff>129904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53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108331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6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33181</xdr:rowOff>
    </xdr:from>
    <xdr:to>
      <xdr:col>26</xdr:col>
      <xdr:colOff>101600</xdr:colOff>
      <xdr:row>37</xdr:row>
      <xdr:rowOff>134781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5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119558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4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36892</xdr:rowOff>
    </xdr:from>
    <xdr:to>
      <xdr:col>22</xdr:col>
      <xdr:colOff>165100</xdr:colOff>
      <xdr:row>37</xdr:row>
      <xdr:rowOff>138492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6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123269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4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41544</xdr:rowOff>
    </xdr:from>
    <xdr:to>
      <xdr:col>19</xdr:col>
      <xdr:colOff>38100</xdr:colOff>
      <xdr:row>37</xdr:row>
      <xdr:rowOff>143144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6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127921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46539</xdr:rowOff>
    </xdr:from>
    <xdr:to>
      <xdr:col>15</xdr:col>
      <xdr:colOff>101600</xdr:colOff>
      <xdr:row>37</xdr:row>
      <xdr:rowOff>148139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132916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5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9,955
9,910
78.71
51,401,508
37,447,224
938,332
6,601,326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36918</xdr:rowOff>
    </xdr:from>
    <xdr:to>
      <xdr:col>24</xdr:col>
      <xdr:colOff>63500</xdr:colOff>
      <xdr:row>38</xdr:row>
      <xdr:rowOff>54694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52018"/>
          <a:ext cx="838200" cy="1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54694</xdr:rowOff>
    </xdr:from>
    <xdr:to>
      <xdr:col>19</xdr:col>
      <xdr:colOff>177800</xdr:colOff>
      <xdr:row>38</xdr:row>
      <xdr:rowOff>58448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69794"/>
          <a:ext cx="889000" cy="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58448</xdr:rowOff>
    </xdr:from>
    <xdr:to>
      <xdr:col>15</xdr:col>
      <xdr:colOff>50800</xdr:colOff>
      <xdr:row>38</xdr:row>
      <xdr:rowOff>64216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73548"/>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64216</xdr:rowOff>
    </xdr:from>
    <xdr:to>
      <xdr:col>10</xdr:col>
      <xdr:colOff>114300</xdr:colOff>
      <xdr:row>38</xdr:row>
      <xdr:rowOff>87970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79316"/>
          <a:ext cx="889000" cy="2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143186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14275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157568</xdr:rowOff>
    </xdr:from>
    <xdr:to>
      <xdr:col>24</xdr:col>
      <xdr:colOff>114300</xdr:colOff>
      <xdr:row>38</xdr:row>
      <xdr:rowOff>87719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501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72495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1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3894</xdr:rowOff>
    </xdr:from>
    <xdr:to>
      <xdr:col>20</xdr:col>
      <xdr:colOff>38100</xdr:colOff>
      <xdr:row>38</xdr:row>
      <xdr:rowOff>105494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5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96621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61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7648</xdr:rowOff>
    </xdr:from>
    <xdr:to>
      <xdr:col>15</xdr:col>
      <xdr:colOff>101600</xdr:colOff>
      <xdr:row>38</xdr:row>
      <xdr:rowOff>109248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100375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61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13416</xdr:rowOff>
    </xdr:from>
    <xdr:to>
      <xdr:col>10</xdr:col>
      <xdr:colOff>165100</xdr:colOff>
      <xdr:row>38</xdr:row>
      <xdr:rowOff>115016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106143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2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37170</xdr:rowOff>
    </xdr:from>
    <xdr:to>
      <xdr:col>6</xdr:col>
      <xdr:colOff>38100</xdr:colOff>
      <xdr:row>38</xdr:row>
      <xdr:rowOff>138770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129897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160347</xdr:rowOff>
    </xdr:from>
    <xdr:to>
      <xdr:col>24</xdr:col>
      <xdr:colOff>63500</xdr:colOff>
      <xdr:row>57</xdr:row>
      <xdr:rowOff>43800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61547"/>
          <a:ext cx="838200" cy="5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43800</xdr:rowOff>
    </xdr:from>
    <xdr:to>
      <xdr:col>19</xdr:col>
      <xdr:colOff>177800</xdr:colOff>
      <xdr:row>57</xdr:row>
      <xdr:rowOff>91010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16450"/>
          <a:ext cx="889000" cy="4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71199</xdr:rowOff>
    </xdr:from>
    <xdr:to>
      <xdr:col>15</xdr:col>
      <xdr:colOff>50800</xdr:colOff>
      <xdr:row>57</xdr:row>
      <xdr:rowOff>91010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43849"/>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50915</xdr:rowOff>
    </xdr:from>
    <xdr:to>
      <xdr:col>10</xdr:col>
      <xdr:colOff>114300</xdr:colOff>
      <xdr:row>57</xdr:row>
      <xdr:rowOff>71199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23565"/>
          <a:ext cx="8890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136272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6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109547</xdr:rowOff>
    </xdr:from>
    <xdr:to>
      <xdr:col>24</xdr:col>
      <xdr:colOff>114300</xdr:colOff>
      <xdr:row>57</xdr:row>
      <xdr:rowOff>39697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1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132424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6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164450</xdr:rowOff>
    </xdr:from>
    <xdr:to>
      <xdr:col>20</xdr:col>
      <xdr:colOff>38100</xdr:colOff>
      <xdr:row>57</xdr:row>
      <xdr:rowOff>94600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85727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5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40210</xdr:rowOff>
    </xdr:from>
    <xdr:to>
      <xdr:col>15</xdr:col>
      <xdr:colOff>101600</xdr:colOff>
      <xdr:row>57</xdr:row>
      <xdr:rowOff>141810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132937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0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20399</xdr:rowOff>
    </xdr:from>
    <xdr:to>
      <xdr:col>10</xdr:col>
      <xdr:colOff>165100</xdr:colOff>
      <xdr:row>57</xdr:row>
      <xdr:rowOff>121999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113126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8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xdr:rowOff>
    </xdr:from>
    <xdr:to>
      <xdr:col>6</xdr:col>
      <xdr:colOff>38100</xdr:colOff>
      <xdr:row>57</xdr:row>
      <xdr:rowOff>101715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118242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4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159493</xdr:rowOff>
    </xdr:from>
    <xdr:to>
      <xdr:col>24</xdr:col>
      <xdr:colOff>63500</xdr:colOff>
      <xdr:row>78</xdr:row>
      <xdr:rowOff>2115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61143"/>
          <a:ext cx="8382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2115</xdr:rowOff>
    </xdr:from>
    <xdr:to>
      <xdr:col>19</xdr:col>
      <xdr:colOff>177800</xdr:colOff>
      <xdr:row>78</xdr:row>
      <xdr:rowOff>28939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75215"/>
          <a:ext cx="8890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25574</xdr:rowOff>
    </xdr:from>
    <xdr:to>
      <xdr:col>15</xdr:col>
      <xdr:colOff>50800</xdr:colOff>
      <xdr:row>78</xdr:row>
      <xdr:rowOff>28939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98674"/>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169052</xdr:rowOff>
    </xdr:from>
    <xdr:to>
      <xdr:col>10</xdr:col>
      <xdr:colOff>114300</xdr:colOff>
      <xdr:row>78</xdr:row>
      <xdr:rowOff>25574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70702"/>
          <a:ext cx="8890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108693</xdr:rowOff>
    </xdr:from>
    <xdr:to>
      <xdr:col>24</xdr:col>
      <xdr:colOff>114300</xdr:colOff>
      <xdr:row>78</xdr:row>
      <xdr:rowOff>38843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131570</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122765</xdr:rowOff>
    </xdr:from>
    <xdr:to>
      <xdr:col>20</xdr:col>
      <xdr:colOff>38100</xdr:colOff>
      <xdr:row>78</xdr:row>
      <xdr:rowOff>52915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69442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149589</xdr:rowOff>
    </xdr:from>
    <xdr:to>
      <xdr:col>15</xdr:col>
      <xdr:colOff>101600</xdr:colOff>
      <xdr:row>78</xdr:row>
      <xdr:rowOff>79739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5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70866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146224</xdr:rowOff>
    </xdr:from>
    <xdr:to>
      <xdr:col>10</xdr:col>
      <xdr:colOff>165100</xdr:colOff>
      <xdr:row>78</xdr:row>
      <xdr:rowOff>76374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67501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118252</xdr:rowOff>
    </xdr:from>
    <xdr:to>
      <xdr:col>6</xdr:col>
      <xdr:colOff>38100</xdr:colOff>
      <xdr:row>78</xdr:row>
      <xdr:rowOff>48402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64929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9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97</xdr:row>
      <xdr:rowOff>22701</xdr:rowOff>
    </xdr:from>
    <xdr:to>
      <xdr:col>24</xdr:col>
      <xdr:colOff>62865</xdr:colOff>
      <xdr:row>99</xdr:row>
      <xdr:rowOff>7693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6653351"/>
          <a:ext cx="1270" cy="327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11520</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7693</xdr:rowOff>
    </xdr:from>
    <xdr:to>
      <xdr:col>24</xdr:col>
      <xdr:colOff>152400</xdr:colOff>
      <xdr:row>99</xdr:row>
      <xdr:rowOff>7693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8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140828</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642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22701</xdr:rowOff>
    </xdr:from>
    <xdr:to>
      <xdr:col>24</xdr:col>
      <xdr:colOff>152400</xdr:colOff>
      <xdr:row>97</xdr:row>
      <xdr:rowOff>22701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653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83872</xdr:rowOff>
    </xdr:from>
    <xdr:to>
      <xdr:col>24</xdr:col>
      <xdr:colOff>63500</xdr:colOff>
      <xdr:row>98</xdr:row>
      <xdr:rowOff>112885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885972"/>
          <a:ext cx="8382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13786</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644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162359</xdr:rowOff>
    </xdr:from>
    <xdr:to>
      <xdr:col>24</xdr:col>
      <xdr:colOff>114300</xdr:colOff>
      <xdr:row>98</xdr:row>
      <xdr:rowOff>92509</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79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48943</xdr:rowOff>
    </xdr:from>
    <xdr:to>
      <xdr:col>19</xdr:col>
      <xdr:colOff>177800</xdr:colOff>
      <xdr:row>98</xdr:row>
      <xdr:rowOff>83872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851043"/>
          <a:ext cx="889000" cy="3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3124</xdr:rowOff>
    </xdr:from>
    <xdr:to>
      <xdr:col>20</xdr:col>
      <xdr:colOff>38100</xdr:colOff>
      <xdr:row>98</xdr:row>
      <xdr:rowOff>104724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80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121251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58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48943</xdr:rowOff>
    </xdr:from>
    <xdr:to>
      <xdr:col>15</xdr:col>
      <xdr:colOff>50800</xdr:colOff>
      <xdr:row>98</xdr:row>
      <xdr:rowOff>66914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851043"/>
          <a:ext cx="8890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159682</xdr:rowOff>
    </xdr:from>
    <xdr:to>
      <xdr:col>15</xdr:col>
      <xdr:colOff>101600</xdr:colOff>
      <xdr:row>98</xdr:row>
      <xdr:rowOff>89832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79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106359</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5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168380</xdr:rowOff>
    </xdr:from>
    <xdr:to>
      <xdr:col>10</xdr:col>
      <xdr:colOff>114300</xdr:colOff>
      <xdr:row>98</xdr:row>
      <xdr:rowOff>66914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5598880"/>
          <a:ext cx="889000" cy="12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28663</xdr:rowOff>
    </xdr:from>
    <xdr:to>
      <xdr:col>10</xdr:col>
      <xdr:colOff>165100</xdr:colOff>
      <xdr:row>98</xdr:row>
      <xdr:rowOff>130263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8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121390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9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35398</xdr:rowOff>
    </xdr:from>
    <xdr:to>
      <xdr:col>6</xdr:col>
      <xdr:colOff>38100</xdr:colOff>
      <xdr:row>98</xdr:row>
      <xdr:rowOff>136998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128125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9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62085</xdr:rowOff>
    </xdr:from>
    <xdr:to>
      <xdr:col>24</xdr:col>
      <xdr:colOff>114300</xdr:colOff>
      <xdr:row>98</xdr:row>
      <xdr:rowOff>163685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148462</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33072</xdr:rowOff>
    </xdr:from>
    <xdr:to>
      <xdr:col>20</xdr:col>
      <xdr:colOff>38100</xdr:colOff>
      <xdr:row>98</xdr:row>
      <xdr:rowOff>134672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8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125799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9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169593</xdr:rowOff>
    </xdr:from>
    <xdr:to>
      <xdr:col>15</xdr:col>
      <xdr:colOff>101600</xdr:colOff>
      <xdr:row>98</xdr:row>
      <xdr:rowOff>99743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8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90870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8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16114</xdr:rowOff>
    </xdr:from>
    <xdr:to>
      <xdr:col>10</xdr:col>
      <xdr:colOff>165100</xdr:colOff>
      <xdr:row>98</xdr:row>
      <xdr:rowOff>117714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8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134241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117580</xdr:rowOff>
    </xdr:from>
    <xdr:to>
      <xdr:col>6</xdr:col>
      <xdr:colOff>38100</xdr:colOff>
      <xdr:row>91</xdr:row>
      <xdr:rowOff>47730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55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64257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30795" y="15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161499</xdr:rowOff>
    </xdr:from>
    <xdr:to>
      <xdr:col>55</xdr:col>
      <xdr:colOff>0</xdr:colOff>
      <xdr:row>38</xdr:row>
      <xdr:rowOff>9506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505149"/>
          <a:ext cx="838200" cy="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9506</xdr:rowOff>
    </xdr:from>
    <xdr:to>
      <xdr:col>50</xdr:col>
      <xdr:colOff>114300</xdr:colOff>
      <xdr:row>38</xdr:row>
      <xdr:rowOff>42945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524606"/>
          <a:ext cx="889000" cy="3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68512</xdr:rowOff>
    </xdr:from>
    <xdr:to>
      <xdr:col>45</xdr:col>
      <xdr:colOff>177800</xdr:colOff>
      <xdr:row>38</xdr:row>
      <xdr:rowOff>42945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12162"/>
          <a:ext cx="889000" cy="1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68512</xdr:rowOff>
    </xdr:from>
    <xdr:to>
      <xdr:col>41</xdr:col>
      <xdr:colOff>50800</xdr:colOff>
      <xdr:row>37</xdr:row>
      <xdr:rowOff>117646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12162"/>
          <a:ext cx="889000" cy="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70199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171293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110698</xdr:rowOff>
    </xdr:from>
    <xdr:to>
      <xdr:col>55</xdr:col>
      <xdr:colOff>50800</xdr:colOff>
      <xdr:row>38</xdr:row>
      <xdr:rowOff>40849</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54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25625</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130156</xdr:rowOff>
    </xdr:from>
    <xdr:to>
      <xdr:col>50</xdr:col>
      <xdr:colOff>165100</xdr:colOff>
      <xdr:row>38</xdr:row>
      <xdr:rowOff>60306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51433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6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163595</xdr:rowOff>
    </xdr:from>
    <xdr:to>
      <xdr:col>46</xdr:col>
      <xdr:colOff>38100</xdr:colOff>
      <xdr:row>38</xdr:row>
      <xdr:rowOff>93745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5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84872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9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17712</xdr:rowOff>
    </xdr:from>
    <xdr:to>
      <xdr:col>41</xdr:col>
      <xdr:colOff>101600</xdr:colOff>
      <xdr:row>37</xdr:row>
      <xdr:rowOff>119312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110439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5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66846</xdr:rowOff>
    </xdr:from>
    <xdr:to>
      <xdr:col>36</xdr:col>
      <xdr:colOff>165100</xdr:colOff>
      <xdr:row>37</xdr:row>
      <xdr:rowOff>168446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13523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8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119101</xdr:rowOff>
    </xdr:from>
    <xdr:to>
      <xdr:col>55</xdr:col>
      <xdr:colOff>0</xdr:colOff>
      <xdr:row>57</xdr:row>
      <xdr:rowOff>157944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720301"/>
          <a:ext cx="838200" cy="2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60461</xdr:rowOff>
    </xdr:from>
    <xdr:to>
      <xdr:col>50</xdr:col>
      <xdr:colOff>114300</xdr:colOff>
      <xdr:row>57</xdr:row>
      <xdr:rowOff>157944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833111"/>
          <a:ext cx="889000" cy="9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60461</xdr:rowOff>
    </xdr:from>
    <xdr:to>
      <xdr:col>45</xdr:col>
      <xdr:colOff>177800</xdr:colOff>
      <xdr:row>58</xdr:row>
      <xdr:rowOff>3677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833111"/>
          <a:ext cx="8890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148736</xdr:rowOff>
    </xdr:from>
    <xdr:to>
      <xdr:col>41</xdr:col>
      <xdr:colOff>50800</xdr:colOff>
      <xdr:row>58</xdr:row>
      <xdr:rowOff>3677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921386"/>
          <a:ext cx="889000" cy="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120276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68301</xdr:rowOff>
    </xdr:from>
    <xdr:to>
      <xdr:col>55</xdr:col>
      <xdr:colOff>50800</xdr:colOff>
      <xdr:row>56</xdr:row>
      <xdr:rowOff>169901</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6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91178</xdr:rowOff>
    </xdr:from>
    <xdr:ext cx="690189"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5209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107144</xdr:rowOff>
    </xdr:from>
    <xdr:to>
      <xdr:col>50</xdr:col>
      <xdr:colOff>165100</xdr:colOff>
      <xdr:row>58</xdr:row>
      <xdr:rowOff>37294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8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53821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65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9661</xdr:rowOff>
    </xdr:from>
    <xdr:to>
      <xdr:col>46</xdr:col>
      <xdr:colOff>38100</xdr:colOff>
      <xdr:row>57</xdr:row>
      <xdr:rowOff>111261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7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127788</xdr:rowOff>
    </xdr:from>
    <xdr:ext cx="690189"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05205" y="9557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124327</xdr:rowOff>
    </xdr:from>
    <xdr:to>
      <xdr:col>41</xdr:col>
      <xdr:colOff>101600</xdr:colOff>
      <xdr:row>58</xdr:row>
      <xdr:rowOff>54477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8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71004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7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97936</xdr:rowOff>
    </xdr:from>
    <xdr:to>
      <xdr:col>36</xdr:col>
      <xdr:colOff>165100</xdr:colOff>
      <xdr:row>58</xdr:row>
      <xdr:rowOff>28086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44613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4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153012</xdr:rowOff>
    </xdr:from>
    <xdr:to>
      <xdr:col>55</xdr:col>
      <xdr:colOff>0</xdr:colOff>
      <xdr:row>76</xdr:row>
      <xdr:rowOff>50026</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2497412"/>
          <a:ext cx="838200" cy="58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83274</xdr:rowOff>
    </xdr:from>
    <xdr:to>
      <xdr:col>50</xdr:col>
      <xdr:colOff>114300</xdr:colOff>
      <xdr:row>76</xdr:row>
      <xdr:rowOff>50026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2942024"/>
          <a:ext cx="889000" cy="1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83274</xdr:rowOff>
    </xdr:from>
    <xdr:to>
      <xdr:col>45</xdr:col>
      <xdr:colOff>177800</xdr:colOff>
      <xdr:row>75</xdr:row>
      <xdr:rowOff>154742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2942024"/>
          <a:ext cx="889000" cy="7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6523</xdr:rowOff>
    </xdr:from>
    <xdr:to>
      <xdr:col>41</xdr:col>
      <xdr:colOff>50800</xdr:colOff>
      <xdr:row>75</xdr:row>
      <xdr:rowOff>154742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2865273"/>
          <a:ext cx="889000" cy="1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16123</xdr:rowOff>
    </xdr:from>
    <xdr:to>
      <xdr:col>41</xdr:col>
      <xdr:colOff>101600</xdr:colOff>
      <xdr:row>78</xdr:row>
      <xdr:rowOff>117723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108850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4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18152</xdr:rowOff>
    </xdr:from>
    <xdr:to>
      <xdr:col>36</xdr:col>
      <xdr:colOff>165100</xdr:colOff>
      <xdr:row>78</xdr:row>
      <xdr:rowOff>119752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110879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102212</xdr:rowOff>
    </xdr:from>
    <xdr:to>
      <xdr:col>55</xdr:col>
      <xdr:colOff>50800</xdr:colOff>
      <xdr:row>73</xdr:row>
      <xdr:rowOff>32362</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24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125089</xdr:rowOff>
    </xdr:from>
    <xdr:ext cx="69018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2980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170676</xdr:rowOff>
    </xdr:from>
    <xdr:to>
      <xdr:col>50</xdr:col>
      <xdr:colOff>165100</xdr:colOff>
      <xdr:row>76</xdr:row>
      <xdr:rowOff>100826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0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117353</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80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32474</xdr:rowOff>
    </xdr:from>
    <xdr:to>
      <xdr:col>46</xdr:col>
      <xdr:colOff>38100</xdr:colOff>
      <xdr:row>75</xdr:row>
      <xdr:rowOff>134074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28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150601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66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103942</xdr:rowOff>
    </xdr:from>
    <xdr:to>
      <xdr:col>41</xdr:col>
      <xdr:colOff>101600</xdr:colOff>
      <xdr:row>76</xdr:row>
      <xdr:rowOff>34091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29626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50619</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73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127173</xdr:rowOff>
    </xdr:from>
    <xdr:to>
      <xdr:col>36</xdr:col>
      <xdr:colOff>165100</xdr:colOff>
      <xdr:row>75</xdr:row>
      <xdr:rowOff>57323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281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73850</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58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31682</xdr:rowOff>
    </xdr:from>
    <xdr:to>
      <xdr:col>55</xdr:col>
      <xdr:colOff>0</xdr:colOff>
      <xdr:row>98</xdr:row>
      <xdr:rowOff>100998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33782"/>
          <a:ext cx="838200" cy="6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100998</xdr:rowOff>
    </xdr:from>
    <xdr:to>
      <xdr:col>50</xdr:col>
      <xdr:colOff>114300</xdr:colOff>
      <xdr:row>98</xdr:row>
      <xdr:rowOff>118301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903098"/>
          <a:ext cx="889000" cy="1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118301</xdr:rowOff>
    </xdr:from>
    <xdr:to>
      <xdr:col>45</xdr:col>
      <xdr:colOff>177800</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20401"/>
          <a:ext cx="889000" cy="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139700</xdr:rowOff>
    </xdr:from>
    <xdr:to>
      <xdr:col>41</xdr:col>
      <xdr:colOff>50800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165901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3029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3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152332</xdr:rowOff>
    </xdr:from>
    <xdr:to>
      <xdr:col>55</xdr:col>
      <xdr:colOff>50800</xdr:colOff>
      <xdr:row>98</xdr:row>
      <xdr:rowOff>82482</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111709</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7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50198</xdr:rowOff>
    </xdr:from>
    <xdr:to>
      <xdr:col>50</xdr:col>
      <xdr:colOff>165100</xdr:colOff>
      <xdr:row>98</xdr:row>
      <xdr:rowOff>151798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142925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4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67501</xdr:rowOff>
    </xdr:from>
    <xdr:to>
      <xdr:col>46</xdr:col>
      <xdr:colOff>38100</xdr:colOff>
      <xdr:row>98</xdr:row>
      <xdr:rowOff>169101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160228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42187</xdr:rowOff>
    </xdr:from>
    <xdr:to>
      <xdr:col>85</xdr:col>
      <xdr:colOff>127000</xdr:colOff>
      <xdr:row>38</xdr:row>
      <xdr:rowOff>138946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557287"/>
          <a:ext cx="838200" cy="9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78222</xdr:rowOff>
    </xdr:from>
    <xdr:to>
      <xdr:col>81</xdr:col>
      <xdr:colOff>50800</xdr:colOff>
      <xdr:row>38</xdr:row>
      <xdr:rowOff>138946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593322"/>
          <a:ext cx="889000" cy="6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78222</xdr:rowOff>
    </xdr:from>
    <xdr:to>
      <xdr:col>76</xdr:col>
      <xdr:colOff>114300</xdr:colOff>
      <xdr:row>39</xdr:row>
      <xdr:rowOff>12789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593322"/>
          <a:ext cx="889000" cy="10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12789</xdr:rowOff>
    </xdr:from>
    <xdr:to>
      <xdr:col>71</xdr:col>
      <xdr:colOff>177800</xdr:colOff>
      <xdr:row>39</xdr:row>
      <xdr:rowOff>27747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99339"/>
          <a:ext cx="8890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75241</xdr:rowOff>
    </xdr:from>
    <xdr:to>
      <xdr:col>72</xdr:col>
      <xdr:colOff>38100</xdr:colOff>
      <xdr:row>39</xdr:row>
      <xdr:rowOff>5391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21918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77287</xdr:rowOff>
    </xdr:from>
    <xdr:to>
      <xdr:col>67</xdr:col>
      <xdr:colOff>101600</xdr:colOff>
      <xdr:row>39</xdr:row>
      <xdr:rowOff>7437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23964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162837</xdr:rowOff>
    </xdr:from>
    <xdr:to>
      <xdr:col>85</xdr:col>
      <xdr:colOff>177800</xdr:colOff>
      <xdr:row>38</xdr:row>
      <xdr:rowOff>92987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14264</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88146</xdr:rowOff>
    </xdr:from>
    <xdr:to>
      <xdr:col>81</xdr:col>
      <xdr:colOff>101600</xdr:colOff>
      <xdr:row>39</xdr:row>
      <xdr:rowOff>18296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34823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27422</xdr:rowOff>
    </xdr:from>
    <xdr:to>
      <xdr:col>76</xdr:col>
      <xdr:colOff>165100</xdr:colOff>
      <xdr:row>38</xdr:row>
      <xdr:rowOff>129022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145549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133439</xdr:rowOff>
    </xdr:from>
    <xdr:to>
      <xdr:col>72</xdr:col>
      <xdr:colOff>38100</xdr:colOff>
      <xdr:row>39</xdr:row>
      <xdr:rowOff>63589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54716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148397</xdr:rowOff>
    </xdr:from>
    <xdr:to>
      <xdr:col>67</xdr:col>
      <xdr:colOff>101600</xdr:colOff>
      <xdr:row>39</xdr:row>
      <xdr:rowOff>78547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69674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148517</xdr:rowOff>
    </xdr:from>
    <xdr:to>
      <xdr:col>85</xdr:col>
      <xdr:colOff>126364</xdr:colOff>
      <xdr:row>99</xdr:row>
      <xdr:rowOff>41763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6093367"/>
          <a:ext cx="1269" cy="92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45590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41763</xdr:rowOff>
    </xdr:from>
    <xdr:to>
      <xdr:col>86</xdr:col>
      <xdr:colOff>25400</xdr:colOff>
      <xdr:row>99</xdr:row>
      <xdr:rowOff>41763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95194</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868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148517</xdr:rowOff>
    </xdr:from>
    <xdr:to>
      <xdr:col>86</xdr:col>
      <xdr:colOff>25400</xdr:colOff>
      <xdr:row>93</xdr:row>
      <xdr:rowOff>148517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093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46329</xdr:rowOff>
    </xdr:from>
    <xdr:to>
      <xdr:col>85</xdr:col>
      <xdr:colOff>127000</xdr:colOff>
      <xdr:row>95</xdr:row>
      <xdr:rowOff>149253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162629"/>
          <a:ext cx="838200" cy="27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60458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62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82031</xdr:rowOff>
    </xdr:from>
    <xdr:to>
      <xdr:col>85</xdr:col>
      <xdr:colOff>177800</xdr:colOff>
      <xdr:row>99</xdr:row>
      <xdr:rowOff>12181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8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158096</xdr:rowOff>
    </xdr:from>
    <xdr:to>
      <xdr:col>81</xdr:col>
      <xdr:colOff>50800</xdr:colOff>
      <xdr:row>95</xdr:row>
      <xdr:rowOff>149253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5588596"/>
          <a:ext cx="889000" cy="84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46393</xdr:rowOff>
    </xdr:from>
    <xdr:to>
      <xdr:col>81</xdr:col>
      <xdr:colOff>101600</xdr:colOff>
      <xdr:row>98</xdr:row>
      <xdr:rowOff>147993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84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139120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94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104003</xdr:rowOff>
    </xdr:from>
    <xdr:to>
      <xdr:col>76</xdr:col>
      <xdr:colOff>114300</xdr:colOff>
      <xdr:row>90</xdr:row>
      <xdr:rowOff>158096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5534503"/>
          <a:ext cx="889000" cy="5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164869</xdr:rowOff>
    </xdr:from>
    <xdr:to>
      <xdr:col>76</xdr:col>
      <xdr:colOff>165100</xdr:colOff>
      <xdr:row>98</xdr:row>
      <xdr:rowOff>95019</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86146</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88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104003</xdr:rowOff>
    </xdr:from>
    <xdr:to>
      <xdr:col>71</xdr:col>
      <xdr:colOff>177800</xdr:colOff>
      <xdr:row>97</xdr:row>
      <xdr:rowOff>16644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5534503"/>
          <a:ext cx="889000" cy="11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103787</xdr:rowOff>
    </xdr:from>
    <xdr:to>
      <xdr:col>72</xdr:col>
      <xdr:colOff>38100</xdr:colOff>
      <xdr:row>99</xdr:row>
      <xdr:rowOff>33937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25064</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113674</xdr:rowOff>
    </xdr:from>
    <xdr:to>
      <xdr:col>67</xdr:col>
      <xdr:colOff>101600</xdr:colOff>
      <xdr:row>99</xdr:row>
      <xdr:rowOff>43824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34951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166979</xdr:rowOff>
    </xdr:from>
    <xdr:to>
      <xdr:col>85</xdr:col>
      <xdr:colOff>177800</xdr:colOff>
      <xdr:row>94</xdr:row>
      <xdr:rowOff>97129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1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81906</xdr:rowOff>
    </xdr:from>
    <xdr:ext cx="690189"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0267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98453</xdr:rowOff>
    </xdr:from>
    <xdr:to>
      <xdr:col>81</xdr:col>
      <xdr:colOff>101600</xdr:colOff>
      <xdr:row>96</xdr:row>
      <xdr:rowOff>28603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3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45130</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6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107296</xdr:rowOff>
    </xdr:from>
    <xdr:to>
      <xdr:col>76</xdr:col>
      <xdr:colOff>165100</xdr:colOff>
      <xdr:row>91</xdr:row>
      <xdr:rowOff>37446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553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89</xdr:row>
      <xdr:rowOff>53973</xdr:rowOff>
    </xdr:from>
    <xdr:ext cx="69018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47205" y="1531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53203</xdr:rowOff>
    </xdr:from>
    <xdr:to>
      <xdr:col>72</xdr:col>
      <xdr:colOff>38100</xdr:colOff>
      <xdr:row>90</xdr:row>
      <xdr:rowOff>154803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54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88</xdr:row>
      <xdr:rowOff>171330</xdr:rowOff>
    </xdr:from>
    <xdr:ext cx="690189"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358205" y="152589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137294</xdr:rowOff>
    </xdr:from>
    <xdr:to>
      <xdr:col>67</xdr:col>
      <xdr:colOff>101600</xdr:colOff>
      <xdr:row>97</xdr:row>
      <xdr:rowOff>67444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5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83971</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3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109612</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24712"/>
          <a:ext cx="889000" cy="1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68845</xdr:rowOff>
    </xdr:from>
    <xdr:to>
      <xdr:col>107</xdr:col>
      <xdr:colOff>50800</xdr:colOff>
      <xdr:row>38</xdr:row>
      <xdr:rowOff>109612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58394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125740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81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68845</xdr:rowOff>
    </xdr:from>
    <xdr:to>
      <xdr:col>102</xdr:col>
      <xdr:colOff>114300</xdr:colOff>
      <xdr:row>39</xdr:row>
      <xdr:rowOff>67081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583945"/>
          <a:ext cx="889000" cy="16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113711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80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129103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8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58812</xdr:rowOff>
    </xdr:from>
    <xdr:to>
      <xdr:col>107</xdr:col>
      <xdr:colOff>101600</xdr:colOff>
      <xdr:row>38</xdr:row>
      <xdr:rowOff>160412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5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5489</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67111" y="634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18045</xdr:rowOff>
    </xdr:from>
    <xdr:to>
      <xdr:col>102</xdr:col>
      <xdr:colOff>165100</xdr:colOff>
      <xdr:row>38</xdr:row>
      <xdr:rowOff>119645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5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136172</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278111" y="630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16281</xdr:rowOff>
    </xdr:from>
    <xdr:to>
      <xdr:col>98</xdr:col>
      <xdr:colOff>38100</xdr:colOff>
      <xdr:row>39</xdr:row>
      <xdr:rowOff>117881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134408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86885</xdr:rowOff>
    </xdr:from>
    <xdr:to>
      <xdr:col>116</xdr:col>
      <xdr:colOff>63500</xdr:colOff>
      <xdr:row>58</xdr:row>
      <xdr:rowOff>87131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30985"/>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87131</xdr:rowOff>
    </xdr:from>
    <xdr:to>
      <xdr:col>111</xdr:col>
      <xdr:colOff>177800</xdr:colOff>
      <xdr:row>58</xdr:row>
      <xdr:rowOff>87950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3123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87950</xdr:rowOff>
    </xdr:from>
    <xdr:to>
      <xdr:col>107</xdr:col>
      <xdr:colOff>50800</xdr:colOff>
      <xdr:row>58</xdr:row>
      <xdr:rowOff>88480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32050"/>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88480</xdr:rowOff>
    </xdr:from>
    <xdr:to>
      <xdr:col>102</xdr:col>
      <xdr:colOff>114300</xdr:colOff>
      <xdr:row>58</xdr:row>
      <xdr:rowOff>88718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32580"/>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144406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145097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36085</xdr:rowOff>
    </xdr:from>
    <xdr:to>
      <xdr:col>116</xdr:col>
      <xdr:colOff>114300</xdr:colOff>
      <xdr:row>58</xdr:row>
      <xdr:rowOff>137685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166912</xdr:rowOff>
    </xdr:from>
    <xdr:ext cx="534377"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36331</xdr:rowOff>
    </xdr:from>
    <xdr:to>
      <xdr:col>112</xdr:col>
      <xdr:colOff>38100</xdr:colOff>
      <xdr:row>58</xdr:row>
      <xdr:rowOff>137931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9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154458</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56111" y="975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37150</xdr:rowOff>
    </xdr:from>
    <xdr:to>
      <xdr:col>107</xdr:col>
      <xdr:colOff>101600</xdr:colOff>
      <xdr:row>58</xdr:row>
      <xdr:rowOff>138750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155277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75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37680</xdr:rowOff>
    </xdr:from>
    <xdr:to>
      <xdr:col>102</xdr:col>
      <xdr:colOff>165100</xdr:colOff>
      <xdr:row>58</xdr:row>
      <xdr:rowOff>139280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9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155807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7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37918</xdr:rowOff>
    </xdr:from>
    <xdr:to>
      <xdr:col>98</xdr:col>
      <xdr:colOff>38100</xdr:colOff>
      <xdr:row>58</xdr:row>
      <xdr:rowOff>139518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8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156045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7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132032</xdr:rowOff>
    </xdr:from>
    <xdr:to>
      <xdr:col>116</xdr:col>
      <xdr:colOff>63500</xdr:colOff>
      <xdr:row>75</xdr:row>
      <xdr:rowOff>20054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647882"/>
          <a:ext cx="838200" cy="23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132032</xdr:rowOff>
    </xdr:from>
    <xdr:to>
      <xdr:col>111</xdr:col>
      <xdr:colOff>177800</xdr:colOff>
      <xdr:row>74</xdr:row>
      <xdr:rowOff>165669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647882"/>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165669</xdr:rowOff>
    </xdr:from>
    <xdr:to>
      <xdr:col>107</xdr:col>
      <xdr:colOff>50800</xdr:colOff>
      <xdr:row>77</xdr:row>
      <xdr:rowOff>117187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852969"/>
          <a:ext cx="889000" cy="46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117187</xdr:rowOff>
    </xdr:from>
    <xdr:to>
      <xdr:col>102</xdr:col>
      <xdr:colOff>114300</xdr:colOff>
      <xdr:row>78</xdr:row>
      <xdr:rowOff>121160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18837"/>
          <a:ext cx="889000" cy="17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142029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00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148691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00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140704</xdr:rowOff>
    </xdr:from>
    <xdr:to>
      <xdr:col>116</xdr:col>
      <xdr:colOff>114300</xdr:colOff>
      <xdr:row>75</xdr:row>
      <xdr:rowOff>70854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8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163581</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67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81232</xdr:rowOff>
    </xdr:from>
    <xdr:to>
      <xdr:col>112</xdr:col>
      <xdr:colOff>38100</xdr:colOff>
      <xdr:row>74</xdr:row>
      <xdr:rowOff>11382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5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27909</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37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114869</xdr:rowOff>
    </xdr:from>
    <xdr:to>
      <xdr:col>107</xdr:col>
      <xdr:colOff>101600</xdr:colOff>
      <xdr:row>75</xdr:row>
      <xdr:rowOff>45019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8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61546</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57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66387</xdr:rowOff>
    </xdr:from>
    <xdr:to>
      <xdr:col>102</xdr:col>
      <xdr:colOff>165100</xdr:colOff>
      <xdr:row>77</xdr:row>
      <xdr:rowOff>167987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6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159114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6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70360</xdr:rowOff>
    </xdr:from>
    <xdr:to>
      <xdr:col>98</xdr:col>
      <xdr:colOff>38100</xdr:colOff>
      <xdr:row>79</xdr:row>
      <xdr:rowOff>510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163087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5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住民一人当たりのコストは</a:t>
          </a:r>
          <a:r>
            <a:rPr kumimoji="1" lang="en-US" altLang="ja-JP" sz="1300" b="0" i="0" baseline="0">
              <a:solidFill>
                <a:schemeClr val="dk1"/>
              </a:solidFill>
              <a:effectLst/>
              <a:latin typeface="+mn-lt"/>
              <a:ea typeface="+mn-ea"/>
              <a:cs typeface="+mn-cs"/>
            </a:rPr>
            <a:t>3,761,651</a:t>
          </a:r>
          <a:r>
            <a:rPr kumimoji="1" lang="ja-JP" altLang="ja-JP" sz="1300" b="0" i="0" baseline="0">
              <a:solidFill>
                <a:schemeClr val="dk1"/>
              </a:solidFill>
              <a:effectLst/>
              <a:latin typeface="+mn-lt"/>
              <a:ea typeface="+mn-ea"/>
              <a:cs typeface="+mn-cs"/>
            </a:rPr>
            <a:t>円となり、前年度と比較して</a:t>
          </a:r>
          <a:r>
            <a:rPr kumimoji="1" lang="en-US" altLang="ja-JP" sz="1300" b="0" i="0" baseline="0">
              <a:solidFill>
                <a:schemeClr val="dk1"/>
              </a:solidFill>
              <a:effectLst/>
              <a:latin typeface="+mn-lt"/>
              <a:ea typeface="+mn-ea"/>
              <a:cs typeface="+mn-cs"/>
            </a:rPr>
            <a:t>1,350,806</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増</a:t>
          </a:r>
          <a:r>
            <a:rPr kumimoji="1" lang="ja-JP" altLang="ja-JP" sz="1300" b="0" i="0" baseline="0">
              <a:solidFill>
                <a:schemeClr val="dk1"/>
              </a:solidFill>
              <a:effectLst/>
              <a:latin typeface="+mn-lt"/>
              <a:ea typeface="+mn-ea"/>
              <a:cs typeface="+mn-cs"/>
            </a:rPr>
            <a:t>となった。これは</a:t>
          </a:r>
          <a:r>
            <a:rPr kumimoji="1" lang="ja-JP" altLang="ja-JP" sz="1100" b="0" i="0" baseline="0">
              <a:solidFill>
                <a:schemeClr val="dk1"/>
              </a:solidFill>
              <a:effectLst/>
              <a:latin typeface="+mn-lt"/>
              <a:ea typeface="+mn-ea"/>
              <a:cs typeface="+mn-cs"/>
            </a:rPr>
            <a:t>普通建設事業費が前年度比</a:t>
          </a:r>
          <a:r>
            <a:rPr kumimoji="1" lang="en-US" altLang="ja-JP" sz="1100" b="0" i="0" baseline="0">
              <a:solidFill>
                <a:schemeClr val="dk1"/>
              </a:solidFill>
              <a:effectLst/>
              <a:latin typeface="+mn-lt"/>
              <a:ea typeface="+mn-ea"/>
              <a:cs typeface="+mn-cs"/>
            </a:rPr>
            <a:t>919,915</a:t>
          </a:r>
          <a:r>
            <a:rPr kumimoji="1" lang="ja-JP" altLang="ja-JP" sz="1100" b="0" i="0" baseline="0">
              <a:solidFill>
                <a:schemeClr val="dk1"/>
              </a:solidFill>
              <a:effectLst/>
              <a:latin typeface="+mn-lt"/>
              <a:ea typeface="+mn-ea"/>
              <a:cs typeface="+mn-cs"/>
            </a:rPr>
            <a:t>円増</a:t>
          </a:r>
          <a:r>
            <a:rPr kumimoji="1" lang="ja-JP" altLang="en-US" sz="11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積立金が前年度比</a:t>
          </a:r>
          <a:r>
            <a:rPr kumimoji="1" lang="en-US" altLang="ja-JP" sz="1300" b="0" i="0" baseline="0">
              <a:solidFill>
                <a:schemeClr val="dk1"/>
              </a:solidFill>
              <a:effectLst/>
              <a:latin typeface="+mn-lt"/>
              <a:ea typeface="+mn-ea"/>
              <a:cs typeface="+mn-cs"/>
            </a:rPr>
            <a:t>360,070</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増</a:t>
          </a:r>
          <a:r>
            <a:rPr kumimoji="1" lang="ja-JP" altLang="ja-JP" sz="1300" b="0" i="0" baseline="0">
              <a:solidFill>
                <a:schemeClr val="dk1"/>
              </a:solidFill>
              <a:effectLst/>
              <a:latin typeface="+mn-lt"/>
              <a:ea typeface="+mn-ea"/>
              <a:cs typeface="+mn-cs"/>
            </a:rPr>
            <a:t>となったことが主な要因である。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普通建設事業費や積立金は類似団体の平均を大きく上回っている。これらは特定復興再生拠点区域の整備事業や特定目的基金への積立等が増加したことが要因である。</a:t>
          </a:r>
          <a:endParaRPr lang="ja-JP" altLang="ja-JP" sz="1300">
            <a:effectLst/>
          </a:endParaRPr>
        </a:p>
        <a:p>
          <a:r>
            <a:rPr kumimoji="1" lang="ja-JP" altLang="ja-JP" sz="1300" b="0" i="0" baseline="0">
              <a:solidFill>
                <a:schemeClr val="dk1"/>
              </a:solidFill>
              <a:effectLst/>
              <a:latin typeface="+mn-lt"/>
              <a:ea typeface="+mn-ea"/>
              <a:cs typeface="+mn-cs"/>
            </a:rPr>
            <a:t>普通建設事業（新規）や基金取崩事業のための積立金については、今後も多くの復興事業が計画されることから、当面の間、類似団体よりも高い水準で推移すると見込んでいる。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9,955
9,910
78.71
51,401,508
37,447,224
938,332
6,601,326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100317</xdr:rowOff>
    </xdr:from>
    <xdr:to>
      <xdr:col>24</xdr:col>
      <xdr:colOff>63500</xdr:colOff>
      <xdr:row>38</xdr:row>
      <xdr:rowOff>102591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615417"/>
          <a:ext cx="8382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102591</xdr:rowOff>
    </xdr:from>
    <xdr:to>
      <xdr:col>19</xdr:col>
      <xdr:colOff>177800</xdr:colOff>
      <xdr:row>38</xdr:row>
      <xdr:rowOff>108662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617691"/>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108662</xdr:rowOff>
    </xdr:from>
    <xdr:to>
      <xdr:col>15</xdr:col>
      <xdr:colOff>50800</xdr:colOff>
      <xdr:row>38</xdr:row>
      <xdr:rowOff>109030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623762"/>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109030</xdr:rowOff>
    </xdr:from>
    <xdr:to>
      <xdr:col>10</xdr:col>
      <xdr:colOff>114300</xdr:colOff>
      <xdr:row>38</xdr:row>
      <xdr:rowOff>110807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624130"/>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65168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57980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49517</xdr:rowOff>
    </xdr:from>
    <xdr:to>
      <xdr:col>24</xdr:col>
      <xdr:colOff>114300</xdr:colOff>
      <xdr:row>38</xdr:row>
      <xdr:rowOff>151117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135894</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7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51791</xdr:rowOff>
    </xdr:from>
    <xdr:to>
      <xdr:col>20</xdr:col>
      <xdr:colOff>38100</xdr:colOff>
      <xdr:row>38</xdr:row>
      <xdr:rowOff>153391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144518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57862</xdr:rowOff>
    </xdr:from>
    <xdr:to>
      <xdr:col>15</xdr:col>
      <xdr:colOff>101600</xdr:colOff>
      <xdr:row>38</xdr:row>
      <xdr:rowOff>159462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150589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6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58230</xdr:rowOff>
    </xdr:from>
    <xdr:to>
      <xdr:col>10</xdr:col>
      <xdr:colOff>165100</xdr:colOff>
      <xdr:row>38</xdr:row>
      <xdr:rowOff>159830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150957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66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60007</xdr:rowOff>
    </xdr:from>
    <xdr:to>
      <xdr:col>6</xdr:col>
      <xdr:colOff>38100</xdr:colOff>
      <xdr:row>38</xdr:row>
      <xdr:rowOff>161607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152734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6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111639</xdr:rowOff>
    </xdr:from>
    <xdr:to>
      <xdr:col>24</xdr:col>
      <xdr:colOff>63500</xdr:colOff>
      <xdr:row>57</xdr:row>
      <xdr:rowOff>22905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12839"/>
          <a:ext cx="838200" cy="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98326</xdr:rowOff>
    </xdr:from>
    <xdr:to>
      <xdr:col>19</xdr:col>
      <xdr:colOff>177800</xdr:colOff>
      <xdr:row>57</xdr:row>
      <xdr:rowOff>22905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528076"/>
          <a:ext cx="889000" cy="26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60505</xdr:rowOff>
    </xdr:from>
    <xdr:to>
      <xdr:col>15</xdr:col>
      <xdr:colOff>50800</xdr:colOff>
      <xdr:row>55</xdr:row>
      <xdr:rowOff>98326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490255"/>
          <a:ext cx="889000" cy="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60505</xdr:rowOff>
    </xdr:from>
    <xdr:to>
      <xdr:col>10</xdr:col>
      <xdr:colOff>114300</xdr:colOff>
      <xdr:row>57</xdr:row>
      <xdr:rowOff>123123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490255"/>
          <a:ext cx="889000" cy="40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116884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60839</xdr:rowOff>
    </xdr:from>
    <xdr:to>
      <xdr:col>24</xdr:col>
      <xdr:colOff>114300</xdr:colOff>
      <xdr:row>56</xdr:row>
      <xdr:rowOff>162439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83716</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134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143555</xdr:rowOff>
    </xdr:from>
    <xdr:to>
      <xdr:col>20</xdr:col>
      <xdr:colOff>38100</xdr:colOff>
      <xdr:row>57</xdr:row>
      <xdr:rowOff>73705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90232</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519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47526</xdr:rowOff>
    </xdr:from>
    <xdr:to>
      <xdr:col>15</xdr:col>
      <xdr:colOff>101600</xdr:colOff>
      <xdr:row>55</xdr:row>
      <xdr:rowOff>149126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47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165653</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252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9705</xdr:rowOff>
    </xdr:from>
    <xdr:to>
      <xdr:col>10</xdr:col>
      <xdr:colOff>165100</xdr:colOff>
      <xdr:row>55</xdr:row>
      <xdr:rowOff>111305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43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127832</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214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72323</xdr:rowOff>
    </xdr:from>
    <xdr:to>
      <xdr:col>6</xdr:col>
      <xdr:colOff>38100</xdr:colOff>
      <xdr:row>58</xdr:row>
      <xdr:rowOff>2473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2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100836</xdr:rowOff>
    </xdr:from>
    <xdr:to>
      <xdr:col>24</xdr:col>
      <xdr:colOff>62865</xdr:colOff>
      <xdr:row>79</xdr:row>
      <xdr:rowOff>106826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788136"/>
          <a:ext cx="1270" cy="86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110653</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5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106826</xdr:rowOff>
    </xdr:from>
    <xdr:to>
      <xdr:col>24</xdr:col>
      <xdr:colOff>152400</xdr:colOff>
      <xdr:row>79</xdr:row>
      <xdr:rowOff>106826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51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47513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56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100836</xdr:rowOff>
    </xdr:from>
    <xdr:to>
      <xdr:col>24</xdr:col>
      <xdr:colOff>152400</xdr:colOff>
      <xdr:row>74</xdr:row>
      <xdr:rowOff>100836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78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90587</xdr:rowOff>
    </xdr:from>
    <xdr:to>
      <xdr:col>24</xdr:col>
      <xdr:colOff>63500</xdr:colOff>
      <xdr:row>79</xdr:row>
      <xdr:rowOff>112632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635137"/>
          <a:ext cx="8382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35062</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36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12185</xdr:rowOff>
    </xdr:from>
    <xdr:to>
      <xdr:col>24</xdr:col>
      <xdr:colOff>114300</xdr:colOff>
      <xdr:row>78</xdr:row>
      <xdr:rowOff>113785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100820</xdr:rowOff>
    </xdr:from>
    <xdr:to>
      <xdr:col>19</xdr:col>
      <xdr:colOff>177800</xdr:colOff>
      <xdr:row>79</xdr:row>
      <xdr:rowOff>112632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645370"/>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54294</xdr:rowOff>
    </xdr:from>
    <xdr:to>
      <xdr:col>20</xdr:col>
      <xdr:colOff>38100</xdr:colOff>
      <xdr:row>78</xdr:row>
      <xdr:rowOff>155894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971</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0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96847</xdr:rowOff>
    </xdr:from>
    <xdr:to>
      <xdr:col>15</xdr:col>
      <xdr:colOff>50800</xdr:colOff>
      <xdr:row>79</xdr:row>
      <xdr:rowOff>100820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641397"/>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55877</xdr:rowOff>
    </xdr:from>
    <xdr:to>
      <xdr:col>15</xdr:col>
      <xdr:colOff>101600</xdr:colOff>
      <xdr:row>78</xdr:row>
      <xdr:rowOff>157477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0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74509</xdr:rowOff>
    </xdr:from>
    <xdr:to>
      <xdr:col>10</xdr:col>
      <xdr:colOff>114300</xdr:colOff>
      <xdr:row>79</xdr:row>
      <xdr:rowOff>96847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2076009"/>
          <a:ext cx="889000" cy="156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97527</xdr:rowOff>
    </xdr:from>
    <xdr:to>
      <xdr:col>10</xdr:col>
      <xdr:colOff>165100</xdr:colOff>
      <xdr:row>79</xdr:row>
      <xdr:rowOff>27677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44204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131046</xdr:rowOff>
    </xdr:from>
    <xdr:to>
      <xdr:col>6</xdr:col>
      <xdr:colOff>38100</xdr:colOff>
      <xdr:row>79</xdr:row>
      <xdr:rowOff>61196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52323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39787</xdr:rowOff>
    </xdr:from>
    <xdr:to>
      <xdr:col>24</xdr:col>
      <xdr:colOff>114300</xdr:colOff>
      <xdr:row>79</xdr:row>
      <xdr:rowOff>141387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126164</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9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61832</xdr:rowOff>
    </xdr:from>
    <xdr:to>
      <xdr:col>20</xdr:col>
      <xdr:colOff>38100</xdr:colOff>
      <xdr:row>79</xdr:row>
      <xdr:rowOff>163432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60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154559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9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50020</xdr:rowOff>
    </xdr:from>
    <xdr:to>
      <xdr:col>15</xdr:col>
      <xdr:colOff>101600</xdr:colOff>
      <xdr:row>79</xdr:row>
      <xdr:rowOff>151620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142747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46047</xdr:rowOff>
    </xdr:from>
    <xdr:to>
      <xdr:col>10</xdr:col>
      <xdr:colOff>165100</xdr:colOff>
      <xdr:row>79</xdr:row>
      <xdr:rowOff>147647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138774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8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23709</xdr:rowOff>
    </xdr:from>
    <xdr:to>
      <xdr:col>6</xdr:col>
      <xdr:colOff>38100</xdr:colOff>
      <xdr:row>70</xdr:row>
      <xdr:rowOff>125309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0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141836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18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120577</xdr:rowOff>
    </xdr:from>
    <xdr:to>
      <xdr:col>24</xdr:col>
      <xdr:colOff>63500</xdr:colOff>
      <xdr:row>97</xdr:row>
      <xdr:rowOff>165911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751227"/>
          <a:ext cx="838200" cy="4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158031</xdr:rowOff>
    </xdr:from>
    <xdr:to>
      <xdr:col>19</xdr:col>
      <xdr:colOff>177800</xdr:colOff>
      <xdr:row>97</xdr:row>
      <xdr:rowOff>165911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908300" y="16788681"/>
          <a:ext cx="889000" cy="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118188</xdr:rowOff>
    </xdr:from>
    <xdr:to>
      <xdr:col>15</xdr:col>
      <xdr:colOff>50800</xdr:colOff>
      <xdr:row>97</xdr:row>
      <xdr:rowOff>158031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748838"/>
          <a:ext cx="889000" cy="3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106680</xdr:rowOff>
    </xdr:from>
    <xdr:to>
      <xdr:col>10</xdr:col>
      <xdr:colOff>114300</xdr:colOff>
      <xdr:row>97</xdr:row>
      <xdr:rowOff>118188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737330"/>
          <a:ext cx="8890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88479</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19795" y="1637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120502</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30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69777</xdr:rowOff>
    </xdr:from>
    <xdr:to>
      <xdr:col>24</xdr:col>
      <xdr:colOff>114300</xdr:colOff>
      <xdr:row>97</xdr:row>
      <xdr:rowOff>171377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7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156154</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6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115111</xdr:rowOff>
    </xdr:from>
    <xdr:to>
      <xdr:col>20</xdr:col>
      <xdr:colOff>38100</xdr:colOff>
      <xdr:row>98</xdr:row>
      <xdr:rowOff>45261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7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36388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83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107231</xdr:rowOff>
    </xdr:from>
    <xdr:to>
      <xdr:col>15</xdr:col>
      <xdr:colOff>101600</xdr:colOff>
      <xdr:row>98</xdr:row>
      <xdr:rowOff>37381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7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28508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83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67388</xdr:rowOff>
    </xdr:from>
    <xdr:to>
      <xdr:col>10</xdr:col>
      <xdr:colOff>165100</xdr:colOff>
      <xdr:row>97</xdr:row>
      <xdr:rowOff>168988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160115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7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55880</xdr:rowOff>
    </xdr:from>
    <xdr:to>
      <xdr:col>6</xdr:col>
      <xdr:colOff>38100</xdr:colOff>
      <xdr:row>97</xdr:row>
      <xdr:rowOff>157480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148607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7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17285</xdr:rowOff>
    </xdr:from>
    <xdr:to>
      <xdr:col>55</xdr:col>
      <xdr:colOff>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703835"/>
          <a:ext cx="8382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47479</xdr:rowOff>
    </xdr:from>
    <xdr:to>
      <xdr:col>50</xdr:col>
      <xdr:colOff>114300</xdr:colOff>
      <xdr:row>39</xdr:row>
      <xdr:rowOff>17285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562579"/>
          <a:ext cx="889000" cy="1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47479</xdr:rowOff>
    </xdr:from>
    <xdr:to>
      <xdr:col>45</xdr:col>
      <xdr:colOff>177800</xdr:colOff>
      <xdr:row>38</xdr:row>
      <xdr:rowOff>85255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562579"/>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82664</xdr:rowOff>
    </xdr:from>
    <xdr:to>
      <xdr:col>41</xdr:col>
      <xdr:colOff>50800</xdr:colOff>
      <xdr:row>38</xdr:row>
      <xdr:rowOff>85255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9776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72451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75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75633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137935</xdr:rowOff>
    </xdr:from>
    <xdr:to>
      <xdr:col>50</xdr:col>
      <xdr:colOff>165100</xdr:colOff>
      <xdr:row>39</xdr:row>
      <xdr:rowOff>68085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59212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674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168129</xdr:rowOff>
    </xdr:from>
    <xdr:to>
      <xdr:col>46</xdr:col>
      <xdr:colOff>38100</xdr:colOff>
      <xdr:row>38</xdr:row>
      <xdr:rowOff>98279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114806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28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34455</xdr:rowOff>
    </xdr:from>
    <xdr:to>
      <xdr:col>41</xdr:col>
      <xdr:colOff>101600</xdr:colOff>
      <xdr:row>38</xdr:row>
      <xdr:rowOff>136055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152582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3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31864</xdr:rowOff>
    </xdr:from>
    <xdr:to>
      <xdr:col>36</xdr:col>
      <xdr:colOff>165100</xdr:colOff>
      <xdr:row>38</xdr:row>
      <xdr:rowOff>133464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4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149991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32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38603</xdr:rowOff>
    </xdr:from>
    <xdr:to>
      <xdr:col>55</xdr:col>
      <xdr:colOff>0</xdr:colOff>
      <xdr:row>58</xdr:row>
      <xdr:rowOff>149568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82703"/>
          <a:ext cx="838200" cy="1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149568</xdr:rowOff>
    </xdr:from>
    <xdr:to>
      <xdr:col>50</xdr:col>
      <xdr:colOff>114300</xdr:colOff>
      <xdr:row>59</xdr:row>
      <xdr:rowOff>31190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93668"/>
          <a:ext cx="889000" cy="5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166520</xdr:rowOff>
    </xdr:from>
    <xdr:to>
      <xdr:col>45</xdr:col>
      <xdr:colOff>177800</xdr:colOff>
      <xdr:row>59</xdr:row>
      <xdr:rowOff>31190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10620"/>
          <a:ext cx="8890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166520</xdr:rowOff>
    </xdr:from>
    <xdr:to>
      <xdr:col>41</xdr:col>
      <xdr:colOff>50800</xdr:colOff>
      <xdr:row>58</xdr:row>
      <xdr:rowOff>170612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10620"/>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163495</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61795" y="97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166338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672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159253</xdr:rowOff>
    </xdr:from>
    <xdr:to>
      <xdr:col>55</xdr:col>
      <xdr:colOff>50800</xdr:colOff>
      <xdr:row>58</xdr:row>
      <xdr:rowOff>89403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10680</xdr:rowOff>
    </xdr:from>
    <xdr:ext cx="599010"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8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98768</xdr:rowOff>
    </xdr:from>
    <xdr:to>
      <xdr:col>50</xdr:col>
      <xdr:colOff>165100</xdr:colOff>
      <xdr:row>59</xdr:row>
      <xdr:rowOff>28918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45445</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39795" y="98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151840</xdr:rowOff>
    </xdr:from>
    <xdr:to>
      <xdr:col>46</xdr:col>
      <xdr:colOff>38100</xdr:colOff>
      <xdr:row>59</xdr:row>
      <xdr:rowOff>81990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73117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18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115720</xdr:rowOff>
    </xdr:from>
    <xdr:to>
      <xdr:col>41</xdr:col>
      <xdr:colOff>101600</xdr:colOff>
      <xdr:row>59</xdr:row>
      <xdr:rowOff>45870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36997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15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119812</xdr:rowOff>
    </xdr:from>
    <xdr:to>
      <xdr:col>36</xdr:col>
      <xdr:colOff>165100</xdr:colOff>
      <xdr:row>59</xdr:row>
      <xdr:rowOff>49962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41089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1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166475</xdr:rowOff>
    </xdr:from>
    <xdr:to>
      <xdr:col>55</xdr:col>
      <xdr:colOff>0</xdr:colOff>
      <xdr:row>77</xdr:row>
      <xdr:rowOff>101141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025225"/>
          <a:ext cx="838200" cy="27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101141</xdr:rowOff>
    </xdr:from>
    <xdr:to>
      <xdr:col>50</xdr:col>
      <xdr:colOff>114300</xdr:colOff>
      <xdr:row>78</xdr:row>
      <xdr:rowOff>27054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302791"/>
          <a:ext cx="889000" cy="9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27054</xdr:rowOff>
    </xdr:from>
    <xdr:to>
      <xdr:col>45</xdr:col>
      <xdr:colOff>177800</xdr:colOff>
      <xdr:row>78</xdr:row>
      <xdr:rowOff>110505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00154"/>
          <a:ext cx="889000" cy="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110505</xdr:rowOff>
    </xdr:from>
    <xdr:to>
      <xdr:col>41</xdr:col>
      <xdr:colOff>50800</xdr:colOff>
      <xdr:row>78</xdr:row>
      <xdr:rowOff>122275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483605"/>
          <a:ext cx="889000" cy="1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145460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159101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115674</xdr:rowOff>
    </xdr:from>
    <xdr:to>
      <xdr:col>55</xdr:col>
      <xdr:colOff>50800</xdr:colOff>
      <xdr:row>76</xdr:row>
      <xdr:rowOff>45824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9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138551</xdr:rowOff>
    </xdr:from>
    <xdr:ext cx="599010"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8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50341</xdr:rowOff>
    </xdr:from>
    <xdr:to>
      <xdr:col>50</xdr:col>
      <xdr:colOff>165100</xdr:colOff>
      <xdr:row>77</xdr:row>
      <xdr:rowOff>151941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2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168468</xdr:rowOff>
    </xdr:from>
    <xdr:ext cx="59901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39795" y="1302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147704</xdr:rowOff>
    </xdr:from>
    <xdr:to>
      <xdr:col>46</xdr:col>
      <xdr:colOff>38100</xdr:colOff>
      <xdr:row>78</xdr:row>
      <xdr:rowOff>77854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4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94381</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50795" y="1312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59705</xdr:rowOff>
    </xdr:from>
    <xdr:to>
      <xdr:col>41</xdr:col>
      <xdr:colOff>101600</xdr:colOff>
      <xdr:row>78</xdr:row>
      <xdr:rowOff>161305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152432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5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71475</xdr:rowOff>
    </xdr:from>
    <xdr:to>
      <xdr:col>36</xdr:col>
      <xdr:colOff>165100</xdr:colOff>
      <xdr:row>79</xdr:row>
      <xdr:rowOff>1625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164202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53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41712</xdr:rowOff>
    </xdr:from>
    <xdr:to>
      <xdr:col>55</xdr:col>
      <xdr:colOff>0</xdr:colOff>
      <xdr:row>97</xdr:row>
      <xdr:rowOff>103980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00912"/>
          <a:ext cx="838200" cy="2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64937</xdr:rowOff>
    </xdr:from>
    <xdr:to>
      <xdr:col>50</xdr:col>
      <xdr:colOff>114300</xdr:colOff>
      <xdr:row>97</xdr:row>
      <xdr:rowOff>103980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24137"/>
          <a:ext cx="889000" cy="2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64937</xdr:rowOff>
    </xdr:from>
    <xdr:to>
      <xdr:col>45</xdr:col>
      <xdr:colOff>177800</xdr:colOff>
      <xdr:row>97</xdr:row>
      <xdr:rowOff>145741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24137"/>
          <a:ext cx="889000" cy="25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997</xdr:rowOff>
    </xdr:from>
    <xdr:to>
      <xdr:col>41</xdr:col>
      <xdr:colOff>50800</xdr:colOff>
      <xdr:row>97</xdr:row>
      <xdr:rowOff>145741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31647"/>
          <a:ext cx="889000" cy="14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47084</xdr:rowOff>
    </xdr:from>
    <xdr:to>
      <xdr:col>41</xdr:col>
      <xdr:colOff>101600</xdr:colOff>
      <xdr:row>98</xdr:row>
      <xdr:rowOff>148684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84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139811</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9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53155</xdr:rowOff>
    </xdr:from>
    <xdr:to>
      <xdr:col>36</xdr:col>
      <xdr:colOff>165100</xdr:colOff>
      <xdr:row>98</xdr:row>
      <xdr:rowOff>154755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5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145882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94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162362</xdr:rowOff>
    </xdr:from>
    <xdr:to>
      <xdr:col>55</xdr:col>
      <xdr:colOff>50800</xdr:colOff>
      <xdr:row>96</xdr:row>
      <xdr:rowOff>92512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13789</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0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53180</xdr:rowOff>
    </xdr:from>
    <xdr:to>
      <xdr:col>50</xdr:col>
      <xdr:colOff>165100</xdr:colOff>
      <xdr:row>97</xdr:row>
      <xdr:rowOff>154780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8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171307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45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14137</xdr:rowOff>
    </xdr:from>
    <xdr:to>
      <xdr:col>46</xdr:col>
      <xdr:colOff>38100</xdr:colOff>
      <xdr:row>96</xdr:row>
      <xdr:rowOff>115737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132264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24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94941</xdr:rowOff>
    </xdr:from>
    <xdr:to>
      <xdr:col>41</xdr:col>
      <xdr:colOff>101600</xdr:colOff>
      <xdr:row>98</xdr:row>
      <xdr:rowOff>25091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41618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50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121647</xdr:rowOff>
    </xdr:from>
    <xdr:to>
      <xdr:col>36</xdr:col>
      <xdr:colOff>165100</xdr:colOff>
      <xdr:row>97</xdr:row>
      <xdr:rowOff>51797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68324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35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142823</xdr:rowOff>
    </xdr:from>
    <xdr:to>
      <xdr:col>85</xdr:col>
      <xdr:colOff>127000</xdr:colOff>
      <xdr:row>38</xdr:row>
      <xdr:rowOff>25455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486473"/>
          <a:ext cx="838200" cy="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142823</xdr:rowOff>
    </xdr:from>
    <xdr:to>
      <xdr:col>81</xdr:col>
      <xdr:colOff>50800</xdr:colOff>
      <xdr:row>38</xdr:row>
      <xdr:rowOff>37799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486473"/>
          <a:ext cx="889000" cy="6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24353</xdr:rowOff>
    </xdr:from>
    <xdr:to>
      <xdr:col>76</xdr:col>
      <xdr:colOff>114300</xdr:colOff>
      <xdr:row>38</xdr:row>
      <xdr:rowOff>37799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39453"/>
          <a:ext cx="889000" cy="1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170419</xdr:rowOff>
    </xdr:from>
    <xdr:to>
      <xdr:col>71</xdr:col>
      <xdr:colOff>177800</xdr:colOff>
      <xdr:row>38</xdr:row>
      <xdr:rowOff>24353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514069"/>
          <a:ext cx="8890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146105</xdr:rowOff>
    </xdr:from>
    <xdr:to>
      <xdr:col>85</xdr:col>
      <xdr:colOff>177800</xdr:colOff>
      <xdr:row>38</xdr:row>
      <xdr:rowOff>76255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61032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4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92023</xdr:rowOff>
    </xdr:from>
    <xdr:to>
      <xdr:col>81</xdr:col>
      <xdr:colOff>101600</xdr:colOff>
      <xdr:row>38</xdr:row>
      <xdr:rowOff>22172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356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13299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158449</xdr:rowOff>
    </xdr:from>
    <xdr:to>
      <xdr:col>76</xdr:col>
      <xdr:colOff>165100</xdr:colOff>
      <xdr:row>38</xdr:row>
      <xdr:rowOff>88599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0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79726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145003</xdr:rowOff>
    </xdr:from>
    <xdr:to>
      <xdr:col>72</xdr:col>
      <xdr:colOff>38100</xdr:colOff>
      <xdr:row>38</xdr:row>
      <xdr:rowOff>75154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886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66280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119619</xdr:rowOff>
    </xdr:from>
    <xdr:to>
      <xdr:col>67</xdr:col>
      <xdr:colOff>101600</xdr:colOff>
      <xdr:row>38</xdr:row>
      <xdr:rowOff>49769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6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40896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5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101307</xdr:rowOff>
    </xdr:from>
    <xdr:to>
      <xdr:col>85</xdr:col>
      <xdr:colOff>127000</xdr:colOff>
      <xdr:row>58</xdr:row>
      <xdr:rowOff>107432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873957"/>
          <a:ext cx="838200" cy="17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39257</xdr:rowOff>
    </xdr:from>
    <xdr:to>
      <xdr:col>81</xdr:col>
      <xdr:colOff>50800</xdr:colOff>
      <xdr:row>58</xdr:row>
      <xdr:rowOff>107432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983357"/>
          <a:ext cx="889000" cy="6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39257</xdr:rowOff>
    </xdr:from>
    <xdr:to>
      <xdr:col>76</xdr:col>
      <xdr:colOff>114300</xdr:colOff>
      <xdr:row>59</xdr:row>
      <xdr:rowOff>8343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983357"/>
          <a:ext cx="889000" cy="14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8343</xdr:rowOff>
    </xdr:from>
    <xdr:to>
      <xdr:col>71</xdr:col>
      <xdr:colOff>177800</xdr:colOff>
      <xdr:row>59</xdr:row>
      <xdr:rowOff>12847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10123893"/>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5020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7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18656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79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50507</xdr:rowOff>
    </xdr:from>
    <xdr:to>
      <xdr:col>85</xdr:col>
      <xdr:colOff>177800</xdr:colOff>
      <xdr:row>57</xdr:row>
      <xdr:rowOff>152107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8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73384</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67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56632</xdr:rowOff>
    </xdr:from>
    <xdr:to>
      <xdr:col>81</xdr:col>
      <xdr:colOff>101600</xdr:colOff>
      <xdr:row>58</xdr:row>
      <xdr:rowOff>158232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100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149359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5" y="1009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159907</xdr:rowOff>
    </xdr:from>
    <xdr:to>
      <xdr:col>76</xdr:col>
      <xdr:colOff>165100</xdr:colOff>
      <xdr:row>58</xdr:row>
      <xdr:rowOff>90057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93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106584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7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128993</xdr:rowOff>
    </xdr:from>
    <xdr:to>
      <xdr:col>72</xdr:col>
      <xdr:colOff>38100</xdr:colOff>
      <xdr:row>59</xdr:row>
      <xdr:rowOff>59143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1007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50270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1016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133497</xdr:rowOff>
    </xdr:from>
    <xdr:to>
      <xdr:col>67</xdr:col>
      <xdr:colOff>101600</xdr:colOff>
      <xdr:row>59</xdr:row>
      <xdr:rowOff>63647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100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54774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101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42187</xdr:rowOff>
    </xdr:from>
    <xdr:to>
      <xdr:col>85</xdr:col>
      <xdr:colOff>127000</xdr:colOff>
      <xdr:row>78</xdr:row>
      <xdr:rowOff>138945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15287"/>
          <a:ext cx="838200" cy="9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78222</xdr:rowOff>
    </xdr:from>
    <xdr:to>
      <xdr:col>81</xdr:col>
      <xdr:colOff>50800</xdr:colOff>
      <xdr:row>78</xdr:row>
      <xdr:rowOff>138945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51322"/>
          <a:ext cx="889000" cy="6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78222</xdr:rowOff>
    </xdr:from>
    <xdr:to>
      <xdr:col>76</xdr:col>
      <xdr:colOff>114300</xdr:colOff>
      <xdr:row>79</xdr:row>
      <xdr:rowOff>12788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51322"/>
          <a:ext cx="889000" cy="10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12788</xdr:rowOff>
    </xdr:from>
    <xdr:to>
      <xdr:col>71</xdr:col>
      <xdr:colOff>177800</xdr:colOff>
      <xdr:row>79</xdr:row>
      <xdr:rowOff>27747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57338"/>
          <a:ext cx="889000" cy="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75237</xdr:rowOff>
    </xdr:from>
    <xdr:to>
      <xdr:col>72</xdr:col>
      <xdr:colOff>38100</xdr:colOff>
      <xdr:row>79</xdr:row>
      <xdr:rowOff>5387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21914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77279</xdr:rowOff>
    </xdr:from>
    <xdr:to>
      <xdr:col>67</xdr:col>
      <xdr:colOff>101600</xdr:colOff>
      <xdr:row>79</xdr:row>
      <xdr:rowOff>7429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23956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162837</xdr:rowOff>
    </xdr:from>
    <xdr:to>
      <xdr:col>85</xdr:col>
      <xdr:colOff>177800</xdr:colOff>
      <xdr:row>78</xdr:row>
      <xdr:rowOff>92987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14264</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1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88145</xdr:rowOff>
    </xdr:from>
    <xdr:to>
      <xdr:col>81</xdr:col>
      <xdr:colOff>101600</xdr:colOff>
      <xdr:row>79</xdr:row>
      <xdr:rowOff>18295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27422</xdr:rowOff>
    </xdr:from>
    <xdr:to>
      <xdr:col>76</xdr:col>
      <xdr:colOff>165100</xdr:colOff>
      <xdr:row>78</xdr:row>
      <xdr:rowOff>129022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145549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133438</xdr:rowOff>
    </xdr:from>
    <xdr:to>
      <xdr:col>72</xdr:col>
      <xdr:colOff>38100</xdr:colOff>
      <xdr:row>79</xdr:row>
      <xdr:rowOff>63588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5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54715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9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148397</xdr:rowOff>
    </xdr:from>
    <xdr:to>
      <xdr:col>67</xdr:col>
      <xdr:colOff>101600</xdr:colOff>
      <xdr:row>79</xdr:row>
      <xdr:rowOff>78547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5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69674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44450</xdr:rowOff>
    </xdr:from>
    <xdr:to>
      <xdr:col>85</xdr:col>
      <xdr:colOff>127000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44450</xdr:rowOff>
    </xdr:from>
    <xdr:to>
      <xdr:col>81</xdr:col>
      <xdr:colOff>50800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44450</xdr:rowOff>
    </xdr:from>
    <xdr:to>
      <xdr:col>76</xdr:col>
      <xdr:colOff>114300</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44450</xdr:rowOff>
    </xdr:from>
    <xdr:to>
      <xdr:col>71</xdr:col>
      <xdr:colOff>177800</xdr:colOff>
      <xdr:row>99</xdr:row>
      <xdr:rowOff>44450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165100</xdr:rowOff>
    </xdr:from>
    <xdr:to>
      <xdr:col>85</xdr:col>
      <xdr:colOff>177800</xdr:colOff>
      <xdr:row>99</xdr:row>
      <xdr:rowOff>95250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80027</xdr:rowOff>
    </xdr:from>
    <xdr:ext cx="249299"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165100</xdr:rowOff>
    </xdr:from>
    <xdr:to>
      <xdr:col>81</xdr:col>
      <xdr:colOff>101600</xdr:colOff>
      <xdr:row>99</xdr:row>
      <xdr:rowOff>95250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86377</xdr:rowOff>
    </xdr:from>
    <xdr:ext cx="249299"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35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165100</xdr:rowOff>
    </xdr:from>
    <xdr:to>
      <xdr:col>76</xdr:col>
      <xdr:colOff>165100</xdr:colOff>
      <xdr:row>99</xdr:row>
      <xdr:rowOff>95250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86377</xdr:rowOff>
    </xdr:from>
    <xdr:ext cx="249299"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6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165100</xdr:rowOff>
    </xdr:from>
    <xdr:to>
      <xdr:col>72</xdr:col>
      <xdr:colOff>38100</xdr:colOff>
      <xdr:row>99</xdr:row>
      <xdr:rowOff>95250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86377</xdr:rowOff>
    </xdr:from>
    <xdr:ext cx="249299"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7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165100</xdr:rowOff>
    </xdr:from>
    <xdr:to>
      <xdr:col>67</xdr:col>
      <xdr:colOff>101600</xdr:colOff>
      <xdr:row>99</xdr:row>
      <xdr:rowOff>95250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86377</xdr:rowOff>
    </xdr:from>
    <xdr:ext cx="249299"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8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33241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33702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住民一人当たりのコストは</a:t>
          </a:r>
          <a:r>
            <a:rPr kumimoji="1" lang="en-US" altLang="ja-JP" sz="1300" b="0" i="0" baseline="0">
              <a:solidFill>
                <a:schemeClr val="dk1"/>
              </a:solidFill>
              <a:effectLst/>
              <a:latin typeface="+mn-lt"/>
              <a:ea typeface="+mn-ea"/>
              <a:cs typeface="+mn-cs"/>
            </a:rPr>
            <a:t>3,761,649</a:t>
          </a:r>
          <a:r>
            <a:rPr kumimoji="1" lang="ja-JP" altLang="ja-JP" sz="1300" b="0" i="0" baseline="0">
              <a:solidFill>
                <a:schemeClr val="dk1"/>
              </a:solidFill>
              <a:effectLst/>
              <a:latin typeface="+mn-lt"/>
              <a:ea typeface="+mn-ea"/>
              <a:cs typeface="+mn-cs"/>
            </a:rPr>
            <a:t>円となり、前年度と比較して</a:t>
          </a:r>
          <a:r>
            <a:rPr kumimoji="1" lang="en-US" altLang="ja-JP" sz="1300" b="0" i="0" baseline="0">
              <a:solidFill>
                <a:schemeClr val="dk1"/>
              </a:solidFill>
              <a:effectLst/>
              <a:latin typeface="+mn-lt"/>
              <a:ea typeface="+mn-ea"/>
              <a:cs typeface="+mn-cs"/>
            </a:rPr>
            <a:t>1,350,803</a:t>
          </a:r>
          <a:r>
            <a:rPr kumimoji="1" lang="ja-JP" altLang="ja-JP" sz="1300" b="0" i="0" baseline="0">
              <a:solidFill>
                <a:schemeClr val="dk1"/>
              </a:solidFill>
              <a:effectLst/>
              <a:latin typeface="+mn-lt"/>
              <a:ea typeface="+mn-ea"/>
              <a:cs typeface="+mn-cs"/>
            </a:rPr>
            <a:t>円</a:t>
          </a:r>
          <a:r>
            <a:rPr kumimoji="1" lang="ja-JP" altLang="en-US" sz="1300" b="0" i="0" baseline="0">
              <a:solidFill>
                <a:schemeClr val="dk1"/>
              </a:solidFill>
              <a:effectLst/>
              <a:latin typeface="+mn-lt"/>
              <a:ea typeface="+mn-ea"/>
              <a:cs typeface="+mn-cs"/>
            </a:rPr>
            <a:t>増</a:t>
          </a:r>
          <a:r>
            <a:rPr kumimoji="1" lang="ja-JP" altLang="ja-JP" sz="1300" b="0" i="0" baseline="0">
              <a:solidFill>
                <a:schemeClr val="dk1"/>
              </a:solidFill>
              <a:effectLst/>
              <a:latin typeface="+mn-lt"/>
              <a:ea typeface="+mn-ea"/>
              <a:cs typeface="+mn-cs"/>
            </a:rPr>
            <a:t>となった。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要因としては、総務費で基金取崩事業のための積立金などが</a:t>
          </a:r>
          <a:r>
            <a:rPr kumimoji="1" lang="ja-JP" altLang="en-US" sz="1300" b="0" i="0" baseline="0">
              <a:solidFill>
                <a:schemeClr val="dk1"/>
              </a:solidFill>
              <a:effectLst/>
              <a:latin typeface="+mn-lt"/>
              <a:ea typeface="+mn-ea"/>
              <a:cs typeface="+mn-cs"/>
            </a:rPr>
            <a:t>増加</a:t>
          </a:r>
          <a:r>
            <a:rPr kumimoji="1" lang="ja-JP" altLang="ja-JP" sz="1300" b="0" i="0" baseline="0">
              <a:solidFill>
                <a:schemeClr val="dk1"/>
              </a:solidFill>
              <a:effectLst/>
              <a:latin typeface="+mn-lt"/>
              <a:ea typeface="+mn-ea"/>
              <a:cs typeface="+mn-cs"/>
            </a:rPr>
            <a:t>したことにより</a:t>
          </a:r>
          <a:r>
            <a:rPr kumimoji="1" lang="en-US" altLang="ja-JP" sz="1300" b="0" i="0" baseline="0">
              <a:solidFill>
                <a:schemeClr val="dk1"/>
              </a:solidFill>
              <a:effectLst/>
              <a:latin typeface="+mn-lt"/>
              <a:ea typeface="+mn-ea"/>
              <a:cs typeface="+mn-cs"/>
            </a:rPr>
            <a:t>361,838</a:t>
          </a:r>
          <a:r>
            <a:rPr kumimoji="1" lang="ja-JP" altLang="ja-JP" sz="1300" b="0" i="0" baseline="0">
              <a:solidFill>
                <a:schemeClr val="dk1"/>
              </a:solidFill>
              <a:effectLst/>
              <a:latin typeface="+mn-lt"/>
              <a:ea typeface="+mn-ea"/>
              <a:cs typeface="+mn-cs"/>
            </a:rPr>
            <a:t>円の</a:t>
          </a:r>
          <a:r>
            <a:rPr kumimoji="1" lang="ja-JP" altLang="en-US" sz="1300" b="0" i="0" baseline="0">
              <a:solidFill>
                <a:schemeClr val="dk1"/>
              </a:solidFill>
              <a:effectLst/>
              <a:latin typeface="+mn-lt"/>
              <a:ea typeface="+mn-ea"/>
              <a:cs typeface="+mn-cs"/>
            </a:rPr>
            <a:t>増</a:t>
          </a:r>
          <a:r>
            <a:rPr kumimoji="1" lang="ja-JP" altLang="ja-JP" sz="1300" b="0" i="0" baseline="0">
              <a:solidFill>
                <a:schemeClr val="dk1"/>
              </a:solidFill>
              <a:effectLst/>
              <a:latin typeface="+mn-lt"/>
              <a:ea typeface="+mn-ea"/>
              <a:cs typeface="+mn-cs"/>
            </a:rPr>
            <a:t>、土木費で</a:t>
          </a:r>
          <a:r>
            <a:rPr kumimoji="1" lang="ja-JP" altLang="en-US" sz="1300" b="0" i="0" baseline="0">
              <a:solidFill>
                <a:schemeClr val="dk1"/>
              </a:solidFill>
              <a:effectLst/>
              <a:latin typeface="+mn-lt"/>
              <a:ea typeface="+mn-ea"/>
              <a:cs typeface="+mn-cs"/>
            </a:rPr>
            <a:t>再生賃貸住宅整備促進事業、復興拠点整備事業</a:t>
          </a:r>
          <a:r>
            <a:rPr kumimoji="1" lang="ja-JP" altLang="ja-JP" sz="1300" b="0" i="0" baseline="0">
              <a:solidFill>
                <a:schemeClr val="dk1"/>
              </a:solidFill>
              <a:effectLst/>
              <a:latin typeface="+mn-lt"/>
              <a:ea typeface="+mn-ea"/>
              <a:cs typeface="+mn-cs"/>
            </a:rPr>
            <a:t>などの</a:t>
          </a:r>
          <a:r>
            <a:rPr kumimoji="1" lang="ja-JP" altLang="en-US" sz="1300" b="0" i="0" baseline="0">
              <a:solidFill>
                <a:schemeClr val="dk1"/>
              </a:solidFill>
              <a:effectLst/>
              <a:latin typeface="+mn-lt"/>
              <a:ea typeface="+mn-ea"/>
              <a:cs typeface="+mn-cs"/>
            </a:rPr>
            <a:t>増加</a:t>
          </a:r>
          <a:r>
            <a:rPr kumimoji="1" lang="ja-JP" altLang="ja-JP" sz="1300" b="0" i="0" baseline="0">
              <a:solidFill>
                <a:schemeClr val="dk1"/>
              </a:solidFill>
              <a:effectLst/>
              <a:latin typeface="+mn-lt"/>
              <a:ea typeface="+mn-ea"/>
              <a:cs typeface="+mn-cs"/>
            </a:rPr>
            <a:t>により前年度比</a:t>
          </a:r>
          <a:r>
            <a:rPr kumimoji="1" lang="en-US" altLang="ja-JP" sz="1300" b="0" i="0" baseline="0">
              <a:solidFill>
                <a:schemeClr val="dk1"/>
              </a:solidFill>
              <a:effectLst/>
              <a:latin typeface="+mn-lt"/>
              <a:ea typeface="+mn-ea"/>
              <a:cs typeface="+mn-cs"/>
            </a:rPr>
            <a:t>306,716</a:t>
          </a:r>
          <a:r>
            <a:rPr kumimoji="1" lang="ja-JP" altLang="ja-JP" sz="1300" b="0" i="0" baseline="0">
              <a:solidFill>
                <a:schemeClr val="dk1"/>
              </a:solidFill>
              <a:effectLst/>
              <a:latin typeface="+mn-lt"/>
              <a:ea typeface="+mn-ea"/>
              <a:cs typeface="+mn-cs"/>
            </a:rPr>
            <a:t>円の</a:t>
          </a:r>
          <a:r>
            <a:rPr kumimoji="1" lang="ja-JP" altLang="en-US" sz="1300" b="0" i="0" baseline="0">
              <a:solidFill>
                <a:schemeClr val="dk1"/>
              </a:solidFill>
              <a:effectLst/>
              <a:latin typeface="+mn-lt"/>
              <a:ea typeface="+mn-ea"/>
              <a:cs typeface="+mn-cs"/>
            </a:rPr>
            <a:t>増</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商工費</a:t>
          </a:r>
          <a:r>
            <a:rPr kumimoji="1" lang="ja-JP" altLang="ja-JP" sz="1300" b="0" i="0" baseline="0">
              <a:solidFill>
                <a:schemeClr val="dk1"/>
              </a:solidFill>
              <a:effectLst/>
              <a:latin typeface="+mn-lt"/>
              <a:ea typeface="+mn-ea"/>
              <a:cs typeface="+mn-cs"/>
            </a:rPr>
            <a:t>で</a:t>
          </a:r>
          <a:r>
            <a:rPr kumimoji="1" lang="ja-JP" altLang="en-US" sz="1300" b="0" i="0" baseline="0">
              <a:solidFill>
                <a:schemeClr val="dk1"/>
              </a:solidFill>
              <a:effectLst/>
              <a:latin typeface="+mn-lt"/>
              <a:ea typeface="+mn-ea"/>
              <a:cs typeface="+mn-cs"/>
            </a:rPr>
            <a:t>産業交流施設整備事業</a:t>
          </a:r>
          <a:r>
            <a:rPr kumimoji="1" lang="ja-JP" altLang="ja-JP" sz="1300" b="0" i="0" baseline="0">
              <a:solidFill>
                <a:schemeClr val="dk1"/>
              </a:solidFill>
              <a:effectLst/>
              <a:latin typeface="+mn-lt"/>
              <a:ea typeface="+mn-ea"/>
              <a:cs typeface="+mn-cs"/>
            </a:rPr>
            <a:t>など</a:t>
          </a:r>
          <a:r>
            <a:rPr kumimoji="1" lang="ja-JP" altLang="en-US" sz="1300" b="0" i="0" baseline="0">
              <a:solidFill>
                <a:schemeClr val="dk1"/>
              </a:solidFill>
              <a:effectLst/>
              <a:latin typeface="+mn-lt"/>
              <a:ea typeface="+mn-ea"/>
              <a:cs typeface="+mn-cs"/>
            </a:rPr>
            <a:t>の増加により</a:t>
          </a:r>
          <a:r>
            <a:rPr kumimoji="1" lang="en-US" altLang="ja-JP" sz="1300" b="0" i="0" baseline="0">
              <a:solidFill>
                <a:schemeClr val="dk1"/>
              </a:solidFill>
              <a:effectLst/>
              <a:latin typeface="+mn-lt"/>
              <a:ea typeface="+mn-ea"/>
              <a:cs typeface="+mn-cs"/>
            </a:rPr>
            <a:t>303,551</a:t>
          </a:r>
          <a:r>
            <a:rPr kumimoji="1" lang="ja-JP" altLang="ja-JP" sz="1300" b="0" i="0" baseline="0">
              <a:solidFill>
                <a:schemeClr val="dk1"/>
              </a:solidFill>
              <a:effectLst/>
              <a:latin typeface="+mn-lt"/>
              <a:ea typeface="+mn-ea"/>
              <a:cs typeface="+mn-cs"/>
            </a:rPr>
            <a:t>円の</a:t>
          </a:r>
          <a:r>
            <a:rPr kumimoji="1" lang="ja-JP" altLang="en-US" sz="1300" b="0" i="0" baseline="0">
              <a:solidFill>
                <a:schemeClr val="dk1"/>
              </a:solidFill>
              <a:effectLst/>
              <a:latin typeface="+mn-lt"/>
              <a:ea typeface="+mn-ea"/>
              <a:cs typeface="+mn-cs"/>
            </a:rPr>
            <a:t>増、教育費で教育施設整備事業</a:t>
          </a:r>
          <a:r>
            <a:rPr kumimoji="1" lang="ja-JP" altLang="ja-JP" sz="1300" b="0" i="0" baseline="0">
              <a:solidFill>
                <a:schemeClr val="dk1"/>
              </a:solidFill>
              <a:effectLst/>
              <a:latin typeface="+mn-lt"/>
              <a:ea typeface="+mn-ea"/>
              <a:cs typeface="+mn-cs"/>
            </a:rPr>
            <a:t>などの増加により</a:t>
          </a:r>
          <a:r>
            <a:rPr kumimoji="1" lang="en-US" altLang="ja-JP" sz="1300" b="0" i="0" baseline="0">
              <a:solidFill>
                <a:schemeClr val="dk1"/>
              </a:solidFill>
              <a:effectLst/>
              <a:latin typeface="+mn-lt"/>
              <a:ea typeface="+mn-ea"/>
              <a:cs typeface="+mn-cs"/>
            </a:rPr>
            <a:t>233,039</a:t>
          </a:r>
          <a:r>
            <a:rPr kumimoji="1" lang="ja-JP" altLang="ja-JP" sz="1300" b="0" i="0" baseline="0">
              <a:solidFill>
                <a:schemeClr val="dk1"/>
              </a:solidFill>
              <a:effectLst/>
              <a:latin typeface="+mn-lt"/>
              <a:ea typeface="+mn-ea"/>
              <a:cs typeface="+mn-cs"/>
            </a:rPr>
            <a:t>円の増により、住民一人当たりのコストが</a:t>
          </a:r>
          <a:r>
            <a:rPr kumimoji="1" lang="ja-JP" altLang="en-US" sz="1300" b="0" i="0" baseline="0">
              <a:solidFill>
                <a:schemeClr val="dk1"/>
              </a:solidFill>
              <a:effectLst/>
              <a:latin typeface="+mn-lt"/>
              <a:ea typeface="+mn-ea"/>
              <a:cs typeface="+mn-cs"/>
            </a:rPr>
            <a:t>上がっている</a:t>
          </a:r>
          <a:r>
            <a:rPr kumimoji="1" lang="ja-JP" altLang="ja-JP" sz="1300" b="0" i="0" baseline="0">
              <a:solidFill>
                <a:schemeClr val="dk1"/>
              </a:solidFill>
              <a:effectLst/>
              <a:latin typeface="+mn-lt"/>
              <a:ea typeface="+mn-ea"/>
              <a:cs typeface="+mn-cs"/>
            </a:rPr>
            <a:t>。</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標準財政規模に対し財政調整基金の残高が</a:t>
          </a:r>
          <a:r>
            <a:rPr kumimoji="1" lang="en-US" altLang="ja-JP" sz="1400">
              <a:latin typeface="ＭＳ ゴシック" pitchFamily="49" charset="-128"/>
              <a:ea typeface="ＭＳ ゴシック" pitchFamily="49" charset="-128"/>
            </a:rPr>
            <a:t>150.82</a:t>
          </a:r>
          <a:r>
            <a:rPr kumimoji="1" lang="ja-JP" altLang="en-US" sz="1400">
              <a:latin typeface="ＭＳ ゴシック" pitchFamily="49" charset="-128"/>
              <a:ea typeface="ＭＳ ゴシック" pitchFamily="49" charset="-128"/>
            </a:rPr>
            <a:t>％と十分に確保している状況である。将来的に税の減収など自主財源確保が困難になることも想定されるので、公共施設の維持管理に係る基金の取崩しなどに備え、健全な財政運営に努める。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全ての会計において黒字決算となっている。今後も復興事業の財源等を見極めながら、適正な財政運営に努める。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baseline="0">
              <a:solidFill>
                <a:schemeClr val="dk1"/>
              </a:solidFill>
              <a:effectLst/>
              <a:latin typeface="+mn-lt"/>
              <a:ea typeface="+mn-ea"/>
              <a:cs typeface="+mn-cs"/>
            </a:rPr>
            <a:t>　元利償還金は平成</a:t>
          </a:r>
          <a:r>
            <a:rPr kumimoji="1" lang="en-US" altLang="ja-JP" sz="1300" b="0" i="0" baseline="0">
              <a:solidFill>
                <a:schemeClr val="dk1"/>
              </a:solidFill>
              <a:effectLst/>
              <a:latin typeface="+mn-lt"/>
              <a:ea typeface="+mn-ea"/>
              <a:cs typeface="+mn-cs"/>
            </a:rPr>
            <a:t>30</a:t>
          </a:r>
          <a:r>
            <a:rPr kumimoji="1" lang="ja-JP" altLang="ja-JP" sz="1300" b="0" i="0" baseline="0">
              <a:solidFill>
                <a:schemeClr val="dk1"/>
              </a:solidFill>
              <a:effectLst/>
              <a:latin typeface="+mn-lt"/>
              <a:ea typeface="+mn-ea"/>
              <a:cs typeface="+mn-cs"/>
            </a:rPr>
            <a:t>年度に全て償還となったため、新規起債が無い限り公債費は皆無である。</a:t>
          </a:r>
          <a:endParaRPr lang="ja-JP" altLang="ja-JP" sz="1300">
            <a:effectLst/>
          </a:endParaRPr>
        </a:p>
        <a:p>
          <a:r>
            <a:rPr kumimoji="1" lang="ja-JP" altLang="ja-JP" sz="1300" b="0" i="0" baseline="0">
              <a:solidFill>
                <a:schemeClr val="dk1"/>
              </a:solidFill>
              <a:effectLst/>
              <a:latin typeface="+mn-lt"/>
              <a:ea typeface="+mn-ea"/>
              <a:cs typeface="+mn-cs"/>
            </a:rPr>
            <a:t>　一部事務組合にて起債した公債費のみが実質公債費比率に反映される。</a:t>
          </a:r>
          <a:endParaRPr lang="ja-JP" altLang="ja-JP" sz="13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満期一括償還地方債を利用していない。</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財政調整基金や一般財源を原資とした目的基金が増加傾向にあり、反対に震災前に起債した公債費の償還が全て終わり将来負担額はほぼ皆無である。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充当可能財源等が将来負担額を大きく上回っているため、将来負担比率の分子は▲</a:t>
          </a:r>
          <a:r>
            <a:rPr kumimoji="1" lang="ja-JP" altLang="en-US" sz="1300" b="0" i="0" baseline="0">
              <a:solidFill>
                <a:schemeClr val="dk1"/>
              </a:solidFill>
              <a:effectLst/>
              <a:latin typeface="+mn-lt"/>
              <a:ea typeface="+mn-ea"/>
              <a:cs typeface="+mn-cs"/>
            </a:rPr>
            <a:t>４２，５４１</a:t>
          </a:r>
          <a:r>
            <a:rPr kumimoji="1" lang="ja-JP" altLang="ja-JP" sz="1300" b="0" i="0" baseline="0">
              <a:solidFill>
                <a:schemeClr val="dk1"/>
              </a:solidFill>
              <a:effectLst/>
              <a:latin typeface="+mn-lt"/>
              <a:ea typeface="+mn-ea"/>
              <a:cs typeface="+mn-cs"/>
            </a:rPr>
            <a:t>百万円となっている。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福島県大熊町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令和</a:t>
          </a:r>
          <a:r>
            <a:rPr kumimoji="1" lang="ja-JP" altLang="en-US" sz="1300" b="0" i="0" baseline="0">
              <a:solidFill>
                <a:schemeClr val="dk1"/>
              </a:solidFill>
              <a:effectLst/>
              <a:latin typeface="+mn-lt"/>
              <a:ea typeface="+mn-ea"/>
              <a:cs typeface="+mn-cs"/>
            </a:rPr>
            <a:t>５</a:t>
          </a:r>
          <a:r>
            <a:rPr kumimoji="1" lang="ja-JP" altLang="ja-JP" sz="1300" b="0" i="0" baseline="0">
              <a:solidFill>
                <a:schemeClr val="dk1"/>
              </a:solidFill>
              <a:effectLst/>
              <a:latin typeface="+mn-lt"/>
              <a:ea typeface="+mn-ea"/>
              <a:cs typeface="+mn-cs"/>
            </a:rPr>
            <a:t>年の基金残高は</a:t>
          </a:r>
          <a:r>
            <a:rPr kumimoji="1" lang="en-US" altLang="ja-JP" sz="1300" b="0" i="0" baseline="0">
              <a:solidFill>
                <a:schemeClr val="dk1"/>
              </a:solidFill>
              <a:effectLst/>
              <a:latin typeface="+mn-lt"/>
              <a:ea typeface="+mn-ea"/>
              <a:cs typeface="+mn-cs"/>
            </a:rPr>
            <a:t>99,835</a:t>
          </a:r>
          <a:r>
            <a:rPr kumimoji="1" lang="ja-JP" altLang="ja-JP" sz="1300" b="0" i="0" baseline="0">
              <a:solidFill>
                <a:schemeClr val="dk1"/>
              </a:solidFill>
              <a:effectLst/>
              <a:latin typeface="+mn-lt"/>
              <a:ea typeface="+mn-ea"/>
              <a:cs typeface="+mn-cs"/>
            </a:rPr>
            <a:t>百万円となり、前年度比</a:t>
          </a:r>
          <a:r>
            <a:rPr kumimoji="1" lang="en-US" altLang="ja-JP" sz="1300" b="0" i="0" baseline="0">
              <a:solidFill>
                <a:schemeClr val="dk1"/>
              </a:solidFill>
              <a:effectLst/>
              <a:latin typeface="+mn-lt"/>
              <a:ea typeface="+mn-ea"/>
              <a:cs typeface="+mn-cs"/>
            </a:rPr>
            <a:t>5,193</a:t>
          </a:r>
          <a:r>
            <a:rPr kumimoji="1" lang="ja-JP" altLang="ja-JP" sz="1300" b="0" i="0" baseline="0">
              <a:solidFill>
                <a:schemeClr val="dk1"/>
              </a:solidFill>
              <a:effectLst/>
              <a:latin typeface="+mn-lt"/>
              <a:ea typeface="+mn-ea"/>
              <a:cs typeface="+mn-cs"/>
            </a:rPr>
            <a:t>百万円の減となった。</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中間貯蔵施設整備等影響緩和交付金基金については、</a:t>
          </a:r>
          <a:r>
            <a:rPr kumimoji="1" lang="ja-JP" altLang="en-US" sz="1300" b="0" i="0" baseline="0">
              <a:solidFill>
                <a:schemeClr val="dk1"/>
              </a:solidFill>
              <a:effectLst/>
              <a:latin typeface="+mn-lt"/>
              <a:ea typeface="+mn-ea"/>
              <a:cs typeface="+mn-cs"/>
            </a:rPr>
            <a:t>大野駅西商業施設整備事業、</a:t>
          </a:r>
          <a:r>
            <a:rPr kumimoji="1" lang="ja-JP" altLang="ja-JP" sz="1300" b="0" i="0" baseline="0">
              <a:solidFill>
                <a:sysClr val="windowText" lastClr="000000"/>
              </a:solidFill>
              <a:effectLst/>
              <a:latin typeface="+mn-lt"/>
              <a:ea typeface="+mn-ea"/>
              <a:cs typeface="+mn-cs"/>
            </a:rPr>
            <a:t>スマートコミュニティ整備事業への充当等のため</a:t>
          </a:r>
          <a:r>
            <a:rPr kumimoji="1" lang="ja-JP" altLang="ja-JP" sz="1300" b="0" i="0" baseline="0">
              <a:solidFill>
                <a:schemeClr val="dk1"/>
              </a:solidFill>
              <a:effectLst/>
              <a:latin typeface="+mn-lt"/>
              <a:ea typeface="+mn-ea"/>
              <a:cs typeface="+mn-cs"/>
            </a:rPr>
            <a:t>前年度と比較し</a:t>
          </a:r>
          <a:r>
            <a:rPr kumimoji="1" lang="en-US" altLang="ja-JP" sz="1300" b="0" i="0" baseline="0">
              <a:solidFill>
                <a:schemeClr val="dk1"/>
              </a:solidFill>
              <a:effectLst/>
              <a:latin typeface="+mn-lt"/>
              <a:ea typeface="+mn-ea"/>
              <a:cs typeface="+mn-cs"/>
            </a:rPr>
            <a:t>2,950</a:t>
          </a:r>
          <a:r>
            <a:rPr kumimoji="1" lang="ja-JP" altLang="ja-JP" sz="1300" b="0" i="0" baseline="0">
              <a:solidFill>
                <a:schemeClr val="dk1"/>
              </a:solidFill>
              <a:effectLst/>
              <a:latin typeface="+mn-lt"/>
              <a:ea typeface="+mn-ea"/>
              <a:cs typeface="+mn-cs"/>
            </a:rPr>
            <a:t>百万円減少している。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東日本大震災</a:t>
          </a:r>
          <a:r>
            <a:rPr kumimoji="1" lang="ja-JP" altLang="en-US" sz="1300" b="0" i="0" baseline="0">
              <a:solidFill>
                <a:schemeClr val="dk1"/>
              </a:solidFill>
              <a:effectLst/>
              <a:latin typeface="+mn-lt"/>
              <a:ea typeface="+mn-ea"/>
              <a:cs typeface="+mn-cs"/>
            </a:rPr>
            <a:t>復興</a:t>
          </a:r>
          <a:r>
            <a:rPr kumimoji="1" lang="ja-JP" altLang="ja-JP" sz="1300" b="0" i="0" baseline="0">
              <a:solidFill>
                <a:schemeClr val="dk1"/>
              </a:solidFill>
              <a:effectLst/>
              <a:latin typeface="+mn-lt"/>
              <a:ea typeface="+mn-ea"/>
              <a:cs typeface="+mn-cs"/>
            </a:rPr>
            <a:t>基金については、</a:t>
          </a:r>
          <a:r>
            <a:rPr kumimoji="1" lang="ja-JP" altLang="ja-JP" sz="1300" b="0" i="0" baseline="0">
              <a:solidFill>
                <a:sysClr val="windowText" lastClr="000000"/>
              </a:solidFill>
              <a:effectLst/>
              <a:latin typeface="+mn-lt"/>
              <a:ea typeface="+mn-ea"/>
              <a:cs typeface="+mn-cs"/>
            </a:rPr>
            <a:t>東京電力</a:t>
          </a:r>
          <a:r>
            <a:rPr kumimoji="1" lang="en-US" altLang="ja-JP" sz="1300" b="0" i="0" baseline="0">
              <a:solidFill>
                <a:sysClr val="windowText" lastClr="000000"/>
              </a:solidFill>
              <a:effectLst/>
              <a:latin typeface="+mn-lt"/>
              <a:ea typeface="+mn-ea"/>
              <a:cs typeface="+mn-cs"/>
            </a:rPr>
            <a:t>HD(</a:t>
          </a:r>
          <a:r>
            <a:rPr kumimoji="1" lang="ja-JP" altLang="ja-JP" sz="1300" b="0" i="0" baseline="0">
              <a:solidFill>
                <a:sysClr val="windowText" lastClr="000000"/>
              </a:solidFill>
              <a:effectLst/>
              <a:latin typeface="+mn-lt"/>
              <a:ea typeface="+mn-ea"/>
              <a:cs typeface="+mn-cs"/>
            </a:rPr>
            <a:t>株</a:t>
          </a:r>
          <a:r>
            <a:rPr kumimoji="1" lang="en-US" altLang="ja-JP" sz="1300" b="0" i="0" baseline="0">
              <a:solidFill>
                <a:sysClr val="windowText" lastClr="000000"/>
              </a:solidFill>
              <a:effectLst/>
              <a:latin typeface="+mn-lt"/>
              <a:ea typeface="+mn-ea"/>
              <a:cs typeface="+mn-cs"/>
            </a:rPr>
            <a:t>)</a:t>
          </a:r>
          <a:r>
            <a:rPr kumimoji="1" lang="ja-JP" altLang="ja-JP" sz="1300" b="0" i="0" baseline="0">
              <a:solidFill>
                <a:sysClr val="windowText" lastClr="000000"/>
              </a:solidFill>
              <a:effectLst/>
              <a:latin typeface="+mn-lt"/>
              <a:ea typeface="+mn-ea"/>
              <a:cs typeface="+mn-cs"/>
            </a:rPr>
            <a:t>からの損害賠償金の一部が約</a:t>
          </a:r>
          <a:r>
            <a:rPr kumimoji="1" lang="en-US" altLang="ja-JP" sz="1300" b="0" i="0" baseline="0">
              <a:solidFill>
                <a:sysClr val="windowText" lastClr="000000"/>
              </a:solidFill>
              <a:effectLst/>
              <a:latin typeface="+mn-lt"/>
              <a:ea typeface="+mn-ea"/>
              <a:cs typeface="+mn-cs"/>
            </a:rPr>
            <a:t>1,807</a:t>
          </a:r>
          <a:r>
            <a:rPr kumimoji="1" lang="ja-JP" altLang="ja-JP" sz="1300" b="0" i="0" baseline="0">
              <a:solidFill>
                <a:sysClr val="windowText" lastClr="000000"/>
              </a:solidFill>
              <a:effectLst/>
              <a:latin typeface="+mn-lt"/>
              <a:ea typeface="+mn-ea"/>
              <a:cs typeface="+mn-cs"/>
            </a:rPr>
            <a:t>百万円収入となったこと等に</a:t>
          </a:r>
          <a:r>
            <a:rPr kumimoji="1" lang="ja-JP" altLang="ja-JP" sz="1300" b="0" i="0" baseline="0">
              <a:solidFill>
                <a:schemeClr val="dk1"/>
              </a:solidFill>
              <a:effectLst/>
              <a:latin typeface="+mn-lt"/>
              <a:ea typeface="+mn-ea"/>
              <a:cs typeface="+mn-cs"/>
            </a:rPr>
            <a:t>よって、前年度と比較し</a:t>
          </a:r>
          <a:r>
            <a:rPr kumimoji="1" lang="en-US" altLang="ja-JP" sz="1300" b="0" i="0" baseline="0">
              <a:solidFill>
                <a:schemeClr val="dk1"/>
              </a:solidFill>
              <a:effectLst/>
              <a:latin typeface="+mn-lt"/>
              <a:ea typeface="+mn-ea"/>
              <a:cs typeface="+mn-cs"/>
            </a:rPr>
            <a:t>3,644</a:t>
          </a:r>
          <a:r>
            <a:rPr kumimoji="1" lang="ja-JP" altLang="ja-JP" sz="1300" b="0" i="0" baseline="0">
              <a:solidFill>
                <a:schemeClr val="dk1"/>
              </a:solidFill>
              <a:effectLst/>
              <a:latin typeface="+mn-lt"/>
              <a:ea typeface="+mn-ea"/>
              <a:cs typeface="+mn-cs"/>
            </a:rPr>
            <a:t>万円増加している。</a:t>
          </a:r>
          <a:endParaRPr lang="ja-JP" altLang="ja-JP" sz="1300">
            <a:effectLst/>
          </a:endParaRPr>
        </a:p>
        <a:p>
          <a:r>
            <a:rPr kumimoji="1" lang="ja-JP" altLang="ja-JP" sz="1300" b="0" i="0" baseline="0">
              <a:solidFill>
                <a:schemeClr val="dk1"/>
              </a:solidFill>
              <a:effectLst/>
              <a:latin typeface="+mn-lt"/>
              <a:ea typeface="+mn-ea"/>
              <a:cs typeface="+mn-cs"/>
            </a:rPr>
            <a:t>　特定原子力施設地域振興事業維持補修基金や帰還・移住等環境整備交付金基金など、一度国県支出金を基金積立し、復興整備事業等が完了する時点で基金を取崩して使用する基金があり、その事業量に比例し残高が増減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今後、復興拠点整備事業等に多くの財源が必要になると見込まれる。長期的な維持運営等の復興計画に基づいて適正な執行を検討している。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mn-lt"/>
              <a:ea typeface="+mn-ea"/>
              <a:cs typeface="+mn-cs"/>
            </a:rPr>
            <a:t>　中間貯蔵施設整備等影響緩和交付金基金については、中間貯蔵施設等の整備及び管理運営並びに同施設等への除去土壌等の収集及び運搬に伴う影響を緩和するために必要な生活再建及び地域振興等に係る幅広い事業に要する経費の財源に充てるため積立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その他については、復興拠点整備や地域振興等のために基金積立をしている。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震災前は各目的の事業の財源として基金を創設していたが、震災以降は住民が帰町できる環境整備事業の財源として、福島再生加速化交付金等の国庫支出金を基金に積立て、事業完了とともに取り崩ししているものもある。事業期間が長期に渡ることで交付金額が多額となり、それを基金に積み立てるため、震災以降はその他特定目的基金残高は増加傾向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特定目的基金の多くは国庫等を財源としているため、適正な管理に努め、避難指示解除後に帰還環境の拠点を整備し、住民が安心安全に暮らせるよう必要な公共事業の財源として取り崩す方針である。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項の規定にある決算剰余金の積立と基金取崩しにより減額となった。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により財源が著しく不足した場合や、大規模な災害の発生による多額の支出等不足の事態に備えるほか、将来的に復興事業や公共施設や公共施設の維持管理等に係る財源としても取崩しが予想されるため、一定程度の残額を確保するとともに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基金運用による利子積立のみ増加している。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基金取崩の計画により適正な執行を検討している。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AU6" sqref="AU6:AX6"/>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51401508</v>
      </c>
      <c r="BO4" s="449"/>
      <c r="BP4" s="449"/>
      <c r="BQ4" s="449"/>
      <c r="BR4" s="449"/>
      <c r="BS4" s="449"/>
      <c r="BT4" s="449"/>
      <c r="BU4" s="450"/>
      <c r="BV4" s="448">
        <v>33320383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14.2</v>
      </c>
      <c r="CU4" s="589"/>
      <c r="CV4" s="589"/>
      <c r="CW4" s="589"/>
      <c r="CX4" s="589"/>
      <c r="CY4" s="589"/>
      <c r="CZ4" s="589"/>
      <c r="DA4" s="590"/>
      <c r="DB4" s="588">
        <v>14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37447224</v>
      </c>
      <c r="BO5" s="420"/>
      <c r="BP5" s="420"/>
      <c r="BQ5" s="420"/>
      <c r="BR5" s="420"/>
      <c r="BS5" s="420"/>
      <c r="BT5" s="420"/>
      <c r="BU5" s="421"/>
      <c r="BV5" s="419">
        <v>24113271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65.099999999999994</v>
      </c>
      <c r="CU5" s="417"/>
      <c r="CV5" s="417"/>
      <c r="CW5" s="417"/>
      <c r="CX5" s="417"/>
      <c r="CY5" s="417"/>
      <c r="CZ5" s="417"/>
      <c r="DA5" s="418"/>
      <c r="DB5" s="416">
        <v>62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120</v>
      </c>
      <c r="AV6" s="478"/>
      <c r="AW6" s="478"/>
      <c r="AX6" s="478"/>
      <c r="AY6" s="433" t="s">
        <v>98</v>
      </c>
      <c r="AZ6" s="434"/>
      <c r="BA6" s="434"/>
      <c r="BB6" s="434"/>
      <c r="BC6" s="434"/>
      <c r="BD6" s="434"/>
      <c r="BE6" s="434"/>
      <c r="BF6" s="434"/>
      <c r="BG6" s="434"/>
      <c r="BH6" s="434"/>
      <c r="BI6" s="434"/>
      <c r="BJ6" s="434"/>
      <c r="BK6" s="434"/>
      <c r="BL6" s="434"/>
      <c r="BM6" s="435"/>
      <c r="BN6" s="419">
        <v>13954284</v>
      </c>
      <c r="BO6" s="420"/>
      <c r="BP6" s="420"/>
      <c r="BQ6" s="420"/>
      <c r="BR6" s="420"/>
      <c r="BS6" s="420"/>
      <c r="BT6" s="420"/>
      <c r="BU6" s="421"/>
      <c r="BV6" s="419">
        <v>9207112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65.099999999999994</v>
      </c>
      <c r="CU6" s="563"/>
      <c r="CV6" s="563"/>
      <c r="CW6" s="563"/>
      <c r="CX6" s="563"/>
      <c r="CY6" s="563"/>
      <c r="CZ6" s="563"/>
      <c r="DA6" s="564"/>
      <c r="DB6" s="562">
        <v>62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13015952</v>
      </c>
      <c r="BO7" s="420"/>
      <c r="BP7" s="420"/>
      <c r="BQ7" s="420"/>
      <c r="BR7" s="420"/>
      <c r="BS7" s="420"/>
      <c r="BT7" s="420"/>
      <c r="BU7" s="421"/>
      <c r="BV7" s="419">
        <v>8249545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6601326</v>
      </c>
      <c r="CU7" s="420"/>
      <c r="CV7" s="420"/>
      <c r="CW7" s="420"/>
      <c r="CX7" s="420"/>
      <c r="CY7" s="420"/>
      <c r="CZ7" s="420"/>
      <c r="DA7" s="421"/>
      <c r="DB7" s="419">
        <v>6819303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938332</v>
      </c>
      <c r="BO8" s="420"/>
      <c r="BP8" s="420"/>
      <c r="BQ8" s="420"/>
      <c r="BR8" s="420"/>
      <c r="BS8" s="420"/>
      <c r="BT8" s="420"/>
      <c r="BU8" s="421"/>
      <c r="BV8" s="419">
        <v>957567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1.46</v>
      </c>
      <c r="CU8" s="523"/>
      <c r="CV8" s="523"/>
      <c r="CW8" s="523"/>
      <c r="CX8" s="523"/>
      <c r="CY8" s="523"/>
      <c r="CZ8" s="523"/>
      <c r="DA8" s="524"/>
      <c r="DB8" s="522">
        <v>1.46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847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-19235</v>
      </c>
      <c r="BO9" s="420"/>
      <c r="BP9" s="420"/>
      <c r="BQ9" s="420"/>
      <c r="BR9" s="420"/>
      <c r="BS9" s="420"/>
      <c r="BT9" s="420"/>
      <c r="BU9" s="421"/>
      <c r="BV9" s="419">
        <v>391569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t="s">
        <v>112</v>
      </c>
      <c r="CU9" s="417"/>
      <c r="CV9" s="417"/>
      <c r="CW9" s="417"/>
      <c r="CX9" s="417"/>
      <c r="CY9" s="417"/>
      <c r="CZ9" s="417"/>
      <c r="DA9" s="418"/>
      <c r="DB9" s="416" t="s">
        <v>112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11270</v>
      </c>
      <c r="BO10" s="420"/>
      <c r="BP10" s="420"/>
      <c r="BQ10" s="420"/>
      <c r="BR10" s="420"/>
      <c r="BS10" s="420"/>
      <c r="BT10" s="420"/>
      <c r="BU10" s="421"/>
      <c r="BV10" s="419">
        <v>6849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120</v>
      </c>
      <c r="AV11" s="478"/>
      <c r="AW11" s="478"/>
      <c r="AX11" s="478"/>
      <c r="AY11" s="433" t="s">
        <v>121</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122</v>
      </c>
      <c r="CE11" s="379"/>
      <c r="CF11" s="379"/>
      <c r="CG11" s="379"/>
      <c r="CH11" s="379"/>
      <c r="CI11" s="379"/>
      <c r="CJ11" s="379"/>
      <c r="CK11" s="379"/>
      <c r="CL11" s="379"/>
      <c r="CM11" s="379"/>
      <c r="CN11" s="379"/>
      <c r="CO11" s="379"/>
      <c r="CP11" s="379"/>
      <c r="CQ11" s="379"/>
      <c r="CR11" s="379"/>
      <c r="CS11" s="460"/>
      <c r="CT11" s="522" t="s">
        <v>112</v>
      </c>
      <c r="CU11" s="523"/>
      <c r="CV11" s="523"/>
      <c r="CW11" s="523"/>
      <c r="CX11" s="523"/>
      <c r="CY11" s="523"/>
      <c r="CZ11" s="523"/>
      <c r="DA11" s="524"/>
      <c r="DB11" s="522" t="s">
        <v>112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9955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120</v>
      </c>
      <c r="AV12" s="478"/>
      <c r="AW12" s="478"/>
      <c r="AX12" s="478"/>
      <c r="AY12" s="433" t="s">
        <v>128</v>
      </c>
      <c r="AZ12" s="434"/>
      <c r="BA12" s="434"/>
      <c r="BB12" s="434"/>
      <c r="BC12" s="434"/>
      <c r="BD12" s="434"/>
      <c r="BE12" s="434"/>
      <c r="BF12" s="434"/>
      <c r="BG12" s="434"/>
      <c r="BH12" s="434"/>
      <c r="BI12" s="434"/>
      <c r="BJ12" s="434"/>
      <c r="BK12" s="434"/>
      <c r="BL12" s="434"/>
      <c r="BM12" s="435"/>
      <c r="BN12" s="419">
        <v>699671</v>
      </c>
      <c r="BO12" s="420"/>
      <c r="BP12" s="420"/>
      <c r="BQ12" s="420"/>
      <c r="BR12" s="420"/>
      <c r="BS12" s="420"/>
      <c r="BT12" s="420"/>
      <c r="BU12" s="421"/>
      <c r="BV12" s="419">
        <v>300000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112</v>
      </c>
      <c r="CU12" s="523"/>
      <c r="CV12" s="523"/>
      <c r="CW12" s="523"/>
      <c r="CX12" s="523"/>
      <c r="CY12" s="523"/>
      <c r="CZ12" s="523"/>
      <c r="DA12" s="524"/>
      <c r="DB12" s="522" t="s">
        <v>112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9910</v>
      </c>
      <c r="S13" s="507"/>
      <c r="T13" s="507"/>
      <c r="U13" s="507"/>
      <c r="V13" s="508"/>
      <c r="W13" s="509" t="s">
        <v>131</v>
      </c>
      <c r="X13" s="405"/>
      <c r="Y13" s="405"/>
      <c r="Z13" s="405"/>
      <c r="AA13" s="405"/>
      <c r="AB13" s="406"/>
      <c r="AC13" s="372">
        <v>14</v>
      </c>
      <c r="AD13" s="373"/>
      <c r="AE13" s="373"/>
      <c r="AF13" s="373"/>
      <c r="AG13" s="374"/>
      <c r="AH13" s="372" t="s">
        <v>112</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-707636</v>
      </c>
      <c r="BO13" s="420"/>
      <c r="BP13" s="420"/>
      <c r="BQ13" s="420"/>
      <c r="BR13" s="420"/>
      <c r="BS13" s="420"/>
      <c r="BT13" s="420"/>
      <c r="BU13" s="421"/>
      <c r="BV13" s="419">
        <v>98418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-1.4</v>
      </c>
      <c r="CU13" s="417"/>
      <c r="CV13" s="417"/>
      <c r="CW13" s="417"/>
      <c r="CX13" s="417"/>
      <c r="CY13" s="417"/>
      <c r="CZ13" s="417"/>
      <c r="DA13" s="418"/>
      <c r="DB13" s="416">
        <v>-1.8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10002</v>
      </c>
      <c r="S14" s="507"/>
      <c r="T14" s="507"/>
      <c r="U14" s="507"/>
      <c r="V14" s="508"/>
      <c r="W14" s="510"/>
      <c r="X14" s="408"/>
      <c r="Y14" s="408"/>
      <c r="Z14" s="408"/>
      <c r="AA14" s="408"/>
      <c r="AB14" s="409"/>
      <c r="AC14" s="499">
        <v>1.9</v>
      </c>
      <c r="AD14" s="500"/>
      <c r="AE14" s="500"/>
      <c r="AF14" s="500"/>
      <c r="AG14" s="501"/>
      <c r="AH14" s="499" t="s">
        <v>112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112</v>
      </c>
      <c r="CU14" s="517"/>
      <c r="CV14" s="517"/>
      <c r="CW14" s="517"/>
      <c r="CX14" s="517"/>
      <c r="CY14" s="517"/>
      <c r="CZ14" s="517"/>
      <c r="DA14" s="518"/>
      <c r="DB14" s="516" t="s">
        <v>112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9958</v>
      </c>
      <c r="S15" s="507"/>
      <c r="T15" s="507"/>
      <c r="U15" s="507"/>
      <c r="V15" s="508"/>
      <c r="W15" s="509" t="s">
        <v>137</v>
      </c>
      <c r="X15" s="405"/>
      <c r="Y15" s="405"/>
      <c r="Z15" s="405"/>
      <c r="AA15" s="405"/>
      <c r="AB15" s="406"/>
      <c r="AC15" s="372">
        <v>13</v>
      </c>
      <c r="AD15" s="373"/>
      <c r="AE15" s="373"/>
      <c r="AF15" s="373"/>
      <c r="AG15" s="374"/>
      <c r="AH15" s="372" t="s">
        <v>112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5019898</v>
      </c>
      <c r="BO15" s="449"/>
      <c r="BP15" s="449"/>
      <c r="BQ15" s="449"/>
      <c r="BR15" s="449"/>
      <c r="BS15" s="449"/>
      <c r="BT15" s="449"/>
      <c r="BU15" s="450"/>
      <c r="BV15" s="448">
        <v>5189345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v>
      </c>
      <c r="AD16" s="500"/>
      <c r="AE16" s="500"/>
      <c r="AF16" s="500"/>
      <c r="AG16" s="501"/>
      <c r="AH16" s="499" t="s">
        <v>112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3410096</v>
      </c>
      <c r="BO16" s="420"/>
      <c r="BP16" s="420"/>
      <c r="BQ16" s="420"/>
      <c r="BR16" s="420"/>
      <c r="BS16" s="420"/>
      <c r="BT16" s="420"/>
      <c r="BU16" s="421"/>
      <c r="BV16" s="419">
        <v>3126258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718</v>
      </c>
      <c r="AD17" s="373"/>
      <c r="AE17" s="373"/>
      <c r="AF17" s="373"/>
      <c r="AG17" s="374"/>
      <c r="AH17" s="372" t="s">
        <v>112</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6601326</v>
      </c>
      <c r="BO17" s="420"/>
      <c r="BP17" s="420"/>
      <c r="BQ17" s="420"/>
      <c r="BR17" s="420"/>
      <c r="BS17" s="420"/>
      <c r="BT17" s="420"/>
      <c r="BU17" s="421"/>
      <c r="BV17" s="419">
        <v>6819303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78.709999999999994</v>
      </c>
      <c r="M18" s="472"/>
      <c r="N18" s="472"/>
      <c r="O18" s="472"/>
      <c r="P18" s="472"/>
      <c r="Q18" s="472"/>
      <c r="R18" s="473"/>
      <c r="S18" s="473"/>
      <c r="T18" s="473"/>
      <c r="U18" s="473"/>
      <c r="V18" s="474"/>
      <c r="W18" s="490"/>
      <c r="X18" s="491"/>
      <c r="Y18" s="491"/>
      <c r="Z18" s="491"/>
      <c r="AA18" s="491"/>
      <c r="AB18" s="515"/>
      <c r="AC18" s="389">
        <v>96.4</v>
      </c>
      <c r="AD18" s="390"/>
      <c r="AE18" s="390"/>
      <c r="AF18" s="390"/>
      <c r="AG18" s="475"/>
      <c r="AH18" s="389" t="s">
        <v>112</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3879939</v>
      </c>
      <c r="BO18" s="420"/>
      <c r="BP18" s="420"/>
      <c r="BQ18" s="420"/>
      <c r="BR18" s="420"/>
      <c r="BS18" s="420"/>
      <c r="BT18" s="420"/>
      <c r="BU18" s="421"/>
      <c r="BV18" s="419">
        <v>3787146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11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28794903</v>
      </c>
      <c r="BO19" s="420"/>
      <c r="BP19" s="420"/>
      <c r="BQ19" s="420"/>
      <c r="BR19" s="420"/>
      <c r="BS19" s="420"/>
      <c r="BT19" s="420"/>
      <c r="BU19" s="421"/>
      <c r="BV19" s="419">
        <v>21552205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800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t="s">
        <v>112</v>
      </c>
      <c r="BO22" s="449"/>
      <c r="BP22" s="449"/>
      <c r="BQ22" s="449"/>
      <c r="BR22" s="449"/>
      <c r="BS22" s="449"/>
      <c r="BT22" s="449"/>
      <c r="BU22" s="450"/>
      <c r="BV22" s="448" t="s">
        <v>112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t="s">
        <v>112</v>
      </c>
      <c r="BO23" s="420"/>
      <c r="BP23" s="420"/>
      <c r="BQ23" s="420"/>
      <c r="BR23" s="420"/>
      <c r="BS23" s="420"/>
      <c r="BT23" s="420"/>
      <c r="BU23" s="421"/>
      <c r="BV23" s="419" t="s">
        <v>112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7700</v>
      </c>
      <c r="R24" s="373"/>
      <c r="S24" s="373"/>
      <c r="T24" s="373"/>
      <c r="U24" s="373"/>
      <c r="V24" s="374"/>
      <c r="W24" s="462"/>
      <c r="X24" s="399"/>
      <c r="Y24" s="400"/>
      <c r="Z24" s="375" t="s">
        <v>161</v>
      </c>
      <c r="AA24" s="376"/>
      <c r="AB24" s="376"/>
      <c r="AC24" s="376"/>
      <c r="AD24" s="376"/>
      <c r="AE24" s="376"/>
      <c r="AF24" s="376"/>
      <c r="AG24" s="377"/>
      <c r="AH24" s="372">
        <v>134</v>
      </c>
      <c r="AI24" s="373"/>
      <c r="AJ24" s="373"/>
      <c r="AK24" s="373"/>
      <c r="AL24" s="374"/>
      <c r="AM24" s="372">
        <v>405886</v>
      </c>
      <c r="AN24" s="373"/>
      <c r="AO24" s="373"/>
      <c r="AP24" s="373"/>
      <c r="AQ24" s="373"/>
      <c r="AR24" s="374"/>
      <c r="AS24" s="372">
        <v>3029</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t="s">
        <v>112</v>
      </c>
      <c r="BO24" s="420"/>
      <c r="BP24" s="420"/>
      <c r="BQ24" s="420"/>
      <c r="BR24" s="420"/>
      <c r="BS24" s="420"/>
      <c r="BT24" s="420"/>
      <c r="BU24" s="421"/>
      <c r="BV24" s="419" t="s">
        <v>112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2</v>
      </c>
      <c r="M25" s="373"/>
      <c r="N25" s="373"/>
      <c r="O25" s="373"/>
      <c r="P25" s="374"/>
      <c r="Q25" s="372">
        <v>6040</v>
      </c>
      <c r="R25" s="373"/>
      <c r="S25" s="373"/>
      <c r="T25" s="373"/>
      <c r="U25" s="373"/>
      <c r="V25" s="374"/>
      <c r="W25" s="462"/>
      <c r="X25" s="399"/>
      <c r="Y25" s="400"/>
      <c r="Z25" s="375" t="s">
        <v>164</v>
      </c>
      <c r="AA25" s="376"/>
      <c r="AB25" s="376"/>
      <c r="AC25" s="376"/>
      <c r="AD25" s="376"/>
      <c r="AE25" s="376"/>
      <c r="AF25" s="376"/>
      <c r="AG25" s="377"/>
      <c r="AH25" s="372" t="s">
        <v>112</v>
      </c>
      <c r="AI25" s="373"/>
      <c r="AJ25" s="373"/>
      <c r="AK25" s="373"/>
      <c r="AL25" s="374"/>
      <c r="AM25" s="372" t="s">
        <v>112</v>
      </c>
      <c r="AN25" s="373"/>
      <c r="AO25" s="373"/>
      <c r="AP25" s="373"/>
      <c r="AQ25" s="373"/>
      <c r="AR25" s="374"/>
      <c r="AS25" s="372" t="s">
        <v>112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3550623</v>
      </c>
      <c r="BO25" s="449"/>
      <c r="BP25" s="449"/>
      <c r="BQ25" s="449"/>
      <c r="BR25" s="449"/>
      <c r="BS25" s="449"/>
      <c r="BT25" s="449"/>
      <c r="BU25" s="450"/>
      <c r="BV25" s="448">
        <v>1600377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5500</v>
      </c>
      <c r="R26" s="373"/>
      <c r="S26" s="373"/>
      <c r="T26" s="373"/>
      <c r="U26" s="373"/>
      <c r="V26" s="374"/>
      <c r="W26" s="462"/>
      <c r="X26" s="399"/>
      <c r="Y26" s="400"/>
      <c r="Z26" s="375" t="s">
        <v>167</v>
      </c>
      <c r="AA26" s="430"/>
      <c r="AB26" s="430"/>
      <c r="AC26" s="430"/>
      <c r="AD26" s="430"/>
      <c r="AE26" s="430"/>
      <c r="AF26" s="430"/>
      <c r="AG26" s="431"/>
      <c r="AH26" s="372">
        <v>1</v>
      </c>
      <c r="AI26" s="373"/>
      <c r="AJ26" s="373"/>
      <c r="AK26" s="373"/>
      <c r="AL26" s="374"/>
      <c r="AM26" s="372" t="s">
        <v>168</v>
      </c>
      <c r="AN26" s="373"/>
      <c r="AO26" s="373"/>
      <c r="AP26" s="373"/>
      <c r="AQ26" s="373"/>
      <c r="AR26" s="374"/>
      <c r="AS26" s="372" t="s">
        <v>168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112</v>
      </c>
      <c r="BO26" s="420"/>
      <c r="BP26" s="420"/>
      <c r="BQ26" s="420"/>
      <c r="BR26" s="420"/>
      <c r="BS26" s="420"/>
      <c r="BT26" s="420"/>
      <c r="BU26" s="421"/>
      <c r="BV26" s="419" t="s">
        <v>112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2910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21642</v>
      </c>
      <c r="AN27" s="373"/>
      <c r="AO27" s="373"/>
      <c r="AP27" s="373"/>
      <c r="AQ27" s="373"/>
      <c r="AR27" s="374"/>
      <c r="AS27" s="372">
        <v>3607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8658</v>
      </c>
      <c r="BO27" s="454"/>
      <c r="BP27" s="454"/>
      <c r="BQ27" s="454"/>
      <c r="BR27" s="454"/>
      <c r="BS27" s="454"/>
      <c r="BT27" s="454"/>
      <c r="BU27" s="455"/>
      <c r="BV27" s="453">
        <v>8658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2490</v>
      </c>
      <c r="R28" s="373"/>
      <c r="S28" s="373"/>
      <c r="T28" s="373"/>
      <c r="U28" s="373"/>
      <c r="V28" s="374"/>
      <c r="W28" s="462"/>
      <c r="X28" s="399"/>
      <c r="Y28" s="400"/>
      <c r="Z28" s="375" t="s">
        <v>174</v>
      </c>
      <c r="AA28" s="376"/>
      <c r="AB28" s="376"/>
      <c r="AC28" s="376"/>
      <c r="AD28" s="376"/>
      <c r="AE28" s="376"/>
      <c r="AF28" s="376"/>
      <c r="AG28" s="377"/>
      <c r="AH28" s="372" t="s">
        <v>112</v>
      </c>
      <c r="AI28" s="373"/>
      <c r="AJ28" s="373"/>
      <c r="AK28" s="373"/>
      <c r="AL28" s="374"/>
      <c r="AM28" s="372" t="s">
        <v>112</v>
      </c>
      <c r="AN28" s="373"/>
      <c r="AO28" s="373"/>
      <c r="AP28" s="373"/>
      <c r="AQ28" s="373"/>
      <c r="AR28" s="374"/>
      <c r="AS28" s="372" t="s">
        <v>112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9955893</v>
      </c>
      <c r="BO28" s="449"/>
      <c r="BP28" s="449"/>
      <c r="BQ28" s="449"/>
      <c r="BR28" s="449"/>
      <c r="BS28" s="449"/>
      <c r="BT28" s="449"/>
      <c r="BU28" s="450"/>
      <c r="BV28" s="448">
        <v>10164294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10</v>
      </c>
      <c r="M29" s="373"/>
      <c r="N29" s="373"/>
      <c r="O29" s="373"/>
      <c r="P29" s="374"/>
      <c r="Q29" s="372">
        <v>2340</v>
      </c>
      <c r="R29" s="373"/>
      <c r="S29" s="373"/>
      <c r="T29" s="373"/>
      <c r="U29" s="373"/>
      <c r="V29" s="374"/>
      <c r="W29" s="463"/>
      <c r="X29" s="464"/>
      <c r="Y29" s="465"/>
      <c r="Z29" s="375" t="s">
        <v>177</v>
      </c>
      <c r="AA29" s="376"/>
      <c r="AB29" s="376"/>
      <c r="AC29" s="376"/>
      <c r="AD29" s="376"/>
      <c r="AE29" s="376"/>
      <c r="AF29" s="376"/>
      <c r="AG29" s="377"/>
      <c r="AH29" s="372">
        <v>140</v>
      </c>
      <c r="AI29" s="373"/>
      <c r="AJ29" s="373"/>
      <c r="AK29" s="373"/>
      <c r="AL29" s="374"/>
      <c r="AM29" s="372">
        <v>427528</v>
      </c>
      <c r="AN29" s="373"/>
      <c r="AO29" s="373"/>
      <c r="AP29" s="373"/>
      <c r="AQ29" s="373"/>
      <c r="AR29" s="374"/>
      <c r="AS29" s="372">
        <v>3054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23749</v>
      </c>
      <c r="BO29" s="420"/>
      <c r="BP29" s="420"/>
      <c r="BQ29" s="420"/>
      <c r="BR29" s="420"/>
      <c r="BS29" s="420"/>
      <c r="BT29" s="420"/>
      <c r="BU29" s="421"/>
      <c r="BV29" s="419">
        <v>23749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89855604</v>
      </c>
      <c r="BO30" s="454"/>
      <c r="BP30" s="454"/>
      <c r="BQ30" s="454"/>
      <c r="BR30" s="454"/>
      <c r="BS30" s="454"/>
      <c r="BT30" s="454"/>
      <c r="BU30" s="455"/>
      <c r="BV30" s="453">
        <v>94839798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特定環境保全公共下水道事業特別会計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双葉地方広域市町村圏組合（一般会計）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坂下ダム施設管理事業特別会計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双葉地方広域市町村圏組合（下水道事業特別会計）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霊園管理事業特別会計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介護サービス特別会計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10</v>
      </c>
      <c r="BF36" s="367"/>
      <c r="BG36" s="368" t="str">
        <f>IF('各会計、関係団体の財政状況及び健全化判断比率'!B34="","",'各会計、関係団体の財政状況及び健全化判断比率'!B34)</f>
        <v>宅地造成事業特別会計</v>
      </c>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福島県後期高齢者医療広域連合（一般会計）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福島県後期高齢者医療広域連合（後期高齢者医療特別会計）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福島県市町村総合事務組合（一般会計）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福島県市町村総合事務組合（消防補償等特別会計）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福島県市町村総合事務組合（消防賞じゅつ金特別会計）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福島県市町村総合事務組合（非常勤職員公務災害補償特別会計）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福島県市町村総合事務組合（自治会館管理特別会計）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20</v>
      </c>
      <c r="BX43" s="367"/>
      <c r="BY43" s="368" t="str">
        <f>IF('各会計、関係団体の財政状況及び健全化判断比率'!B77="","",'各会計、関係団体の財政状況及び健全化判断比率'!B77)</f>
        <v>双葉地方水道企業団　水道事業会計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N1TBsvgHTXaD9nJ36cLtlmw1qJc+G4VRtOY4QumLW+13Uw4xsE5L9dY0nVoj6PIWv/AM6hyeuNIAV9GNagfxw==" saltValue="aj9N/SgfrlfnKWz1luXJ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Q39" sqref="AQ39:AY39"/>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5475243</v>
      </c>
      <c r="S5" s="677"/>
      <c r="T5" s="677"/>
      <c r="U5" s="677"/>
      <c r="V5" s="677"/>
      <c r="W5" s="677"/>
      <c r="X5" s="677"/>
      <c r="Y5" s="702"/>
      <c r="Z5" s="715">
        <v>10.7</v>
      </c>
      <c r="AA5" s="715"/>
      <c r="AB5" s="715"/>
      <c r="AC5" s="715"/>
      <c r="AD5" s="716">
        <v>5475243</v>
      </c>
      <c r="AE5" s="716"/>
      <c r="AF5" s="716"/>
      <c r="AG5" s="716"/>
      <c r="AH5" s="716"/>
      <c r="AI5" s="716"/>
      <c r="AJ5" s="716"/>
      <c r="AK5" s="716"/>
      <c r="AL5" s="703">
        <v>91.8</v>
      </c>
      <c r="AM5" s="685"/>
      <c r="AN5" s="685"/>
      <c r="AO5" s="704"/>
      <c r="AP5" s="679" t="s">
        <v>216</v>
      </c>
      <c r="AQ5" s="680"/>
      <c r="AR5" s="680"/>
      <c r="AS5" s="680"/>
      <c r="AT5" s="680"/>
      <c r="AU5" s="680"/>
      <c r="AV5" s="680"/>
      <c r="AW5" s="680"/>
      <c r="AX5" s="680"/>
      <c r="AY5" s="680"/>
      <c r="AZ5" s="680"/>
      <c r="BA5" s="680"/>
      <c r="BB5" s="680"/>
      <c r="BC5" s="680"/>
      <c r="BD5" s="680"/>
      <c r="BE5" s="680"/>
      <c r="BF5" s="681"/>
      <c r="BG5" s="621">
        <v>5475243</v>
      </c>
      <c r="BH5" s="622"/>
      <c r="BI5" s="622"/>
      <c r="BJ5" s="622"/>
      <c r="BK5" s="622"/>
      <c r="BL5" s="622"/>
      <c r="BM5" s="622"/>
      <c r="BN5" s="623"/>
      <c r="BO5" s="659">
        <v>100</v>
      </c>
      <c r="BP5" s="659"/>
      <c r="BQ5" s="659"/>
      <c r="BR5" s="659"/>
      <c r="BS5" s="660" t="s">
        <v>112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66685</v>
      </c>
      <c r="S6" s="622"/>
      <c r="T6" s="622"/>
      <c r="U6" s="622"/>
      <c r="V6" s="622"/>
      <c r="W6" s="622"/>
      <c r="X6" s="622"/>
      <c r="Y6" s="623"/>
      <c r="Z6" s="659">
        <v>0.1</v>
      </c>
      <c r="AA6" s="659"/>
      <c r="AB6" s="659"/>
      <c r="AC6" s="659"/>
      <c r="AD6" s="660">
        <v>66685</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5475243</v>
      </c>
      <c r="BH6" s="622"/>
      <c r="BI6" s="622"/>
      <c r="BJ6" s="622"/>
      <c r="BK6" s="622"/>
      <c r="BL6" s="622"/>
      <c r="BM6" s="622"/>
      <c r="BN6" s="623"/>
      <c r="BO6" s="659">
        <v>100</v>
      </c>
      <c r="BP6" s="659"/>
      <c r="BQ6" s="659"/>
      <c r="BR6" s="659"/>
      <c r="BS6" s="660" t="s">
        <v>112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90604</v>
      </c>
      <c r="CS6" s="622"/>
      <c r="CT6" s="622"/>
      <c r="CU6" s="622"/>
      <c r="CV6" s="622"/>
      <c r="CW6" s="622"/>
      <c r="CX6" s="622"/>
      <c r="CY6" s="623"/>
      <c r="CZ6" s="703">
        <v>0.2</v>
      </c>
      <c r="DA6" s="685"/>
      <c r="DB6" s="685"/>
      <c r="DC6" s="705"/>
      <c r="DD6" s="627" t="s">
        <v>112</v>
      </c>
      <c r="DE6" s="622"/>
      <c r="DF6" s="622"/>
      <c r="DG6" s="622"/>
      <c r="DH6" s="622"/>
      <c r="DI6" s="622"/>
      <c r="DJ6" s="622"/>
      <c r="DK6" s="622"/>
      <c r="DL6" s="622"/>
      <c r="DM6" s="622"/>
      <c r="DN6" s="622"/>
      <c r="DO6" s="622"/>
      <c r="DP6" s="623"/>
      <c r="DQ6" s="627">
        <v>90604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223</v>
      </c>
      <c r="S7" s="622"/>
      <c r="T7" s="622"/>
      <c r="U7" s="622"/>
      <c r="V7" s="622"/>
      <c r="W7" s="622"/>
      <c r="X7" s="622"/>
      <c r="Y7" s="623"/>
      <c r="Z7" s="659">
        <v>0</v>
      </c>
      <c r="AA7" s="659"/>
      <c r="AB7" s="659"/>
      <c r="AC7" s="659"/>
      <c r="AD7" s="660">
        <v>223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489816</v>
      </c>
      <c r="BH7" s="622"/>
      <c r="BI7" s="622"/>
      <c r="BJ7" s="622"/>
      <c r="BK7" s="622"/>
      <c r="BL7" s="622"/>
      <c r="BM7" s="622"/>
      <c r="BN7" s="623"/>
      <c r="BO7" s="659">
        <v>8.9</v>
      </c>
      <c r="BP7" s="659"/>
      <c r="BQ7" s="659"/>
      <c r="BR7" s="659"/>
      <c r="BS7" s="660" t="s">
        <v>112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16154492</v>
      </c>
      <c r="CS7" s="622"/>
      <c r="CT7" s="622"/>
      <c r="CU7" s="622"/>
      <c r="CV7" s="622"/>
      <c r="CW7" s="622"/>
      <c r="CX7" s="622"/>
      <c r="CY7" s="623"/>
      <c r="CZ7" s="659">
        <v>43.1</v>
      </c>
      <c r="DA7" s="659"/>
      <c r="DB7" s="659"/>
      <c r="DC7" s="659"/>
      <c r="DD7" s="627">
        <v>2296098</v>
      </c>
      <c r="DE7" s="622"/>
      <c r="DF7" s="622"/>
      <c r="DG7" s="622"/>
      <c r="DH7" s="622"/>
      <c r="DI7" s="622"/>
      <c r="DJ7" s="622"/>
      <c r="DK7" s="622"/>
      <c r="DL7" s="622"/>
      <c r="DM7" s="622"/>
      <c r="DN7" s="622"/>
      <c r="DO7" s="622"/>
      <c r="DP7" s="623"/>
      <c r="DQ7" s="627">
        <v>6362354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2908</v>
      </c>
      <c r="S8" s="622"/>
      <c r="T8" s="622"/>
      <c r="U8" s="622"/>
      <c r="V8" s="622"/>
      <c r="W8" s="622"/>
      <c r="X8" s="622"/>
      <c r="Y8" s="623"/>
      <c r="Z8" s="659">
        <v>0</v>
      </c>
      <c r="AA8" s="659"/>
      <c r="AB8" s="659"/>
      <c r="AC8" s="659"/>
      <c r="AD8" s="660">
        <v>2908</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3131</v>
      </c>
      <c r="BH8" s="622"/>
      <c r="BI8" s="622"/>
      <c r="BJ8" s="622"/>
      <c r="BK8" s="622"/>
      <c r="BL8" s="622"/>
      <c r="BM8" s="622"/>
      <c r="BN8" s="623"/>
      <c r="BO8" s="659">
        <v>0.1</v>
      </c>
      <c r="BP8" s="659"/>
      <c r="BQ8" s="659"/>
      <c r="BR8" s="659"/>
      <c r="BS8" s="660" t="s">
        <v>112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1749898</v>
      </c>
      <c r="CS8" s="622"/>
      <c r="CT8" s="622"/>
      <c r="CU8" s="622"/>
      <c r="CV8" s="622"/>
      <c r="CW8" s="622"/>
      <c r="CX8" s="622"/>
      <c r="CY8" s="623"/>
      <c r="CZ8" s="659">
        <v>4.7</v>
      </c>
      <c r="DA8" s="659"/>
      <c r="DB8" s="659"/>
      <c r="DC8" s="659"/>
      <c r="DD8" s="627" t="s">
        <v>112</v>
      </c>
      <c r="DE8" s="622"/>
      <c r="DF8" s="622"/>
      <c r="DG8" s="622"/>
      <c r="DH8" s="622"/>
      <c r="DI8" s="622"/>
      <c r="DJ8" s="622"/>
      <c r="DK8" s="622"/>
      <c r="DL8" s="622"/>
      <c r="DM8" s="622"/>
      <c r="DN8" s="622"/>
      <c r="DO8" s="622"/>
      <c r="DP8" s="623"/>
      <c r="DQ8" s="627">
        <v>1194088</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3087</v>
      </c>
      <c r="S9" s="622"/>
      <c r="T9" s="622"/>
      <c r="U9" s="622"/>
      <c r="V9" s="622"/>
      <c r="W9" s="622"/>
      <c r="X9" s="622"/>
      <c r="Y9" s="623"/>
      <c r="Z9" s="659">
        <v>0</v>
      </c>
      <c r="AA9" s="659"/>
      <c r="AB9" s="659"/>
      <c r="AC9" s="659"/>
      <c r="AD9" s="660">
        <v>3087</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299470</v>
      </c>
      <c r="BH9" s="622"/>
      <c r="BI9" s="622"/>
      <c r="BJ9" s="622"/>
      <c r="BK9" s="622"/>
      <c r="BL9" s="622"/>
      <c r="BM9" s="622"/>
      <c r="BN9" s="623"/>
      <c r="BO9" s="659">
        <v>5.5</v>
      </c>
      <c r="BP9" s="659"/>
      <c r="BQ9" s="659"/>
      <c r="BR9" s="659"/>
      <c r="BS9" s="660" t="s">
        <v>112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829903</v>
      </c>
      <c r="CS9" s="622"/>
      <c r="CT9" s="622"/>
      <c r="CU9" s="622"/>
      <c r="CV9" s="622"/>
      <c r="CW9" s="622"/>
      <c r="CX9" s="622"/>
      <c r="CY9" s="623"/>
      <c r="CZ9" s="659">
        <v>2.2000000000000002</v>
      </c>
      <c r="DA9" s="659"/>
      <c r="DB9" s="659"/>
      <c r="DC9" s="659"/>
      <c r="DD9" s="627">
        <v>22699</v>
      </c>
      <c r="DE9" s="622"/>
      <c r="DF9" s="622"/>
      <c r="DG9" s="622"/>
      <c r="DH9" s="622"/>
      <c r="DI9" s="622"/>
      <c r="DJ9" s="622"/>
      <c r="DK9" s="622"/>
      <c r="DL9" s="622"/>
      <c r="DM9" s="622"/>
      <c r="DN9" s="622"/>
      <c r="DO9" s="622"/>
      <c r="DP9" s="623"/>
      <c r="DQ9" s="627">
        <v>723208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112</v>
      </c>
      <c r="S10" s="622"/>
      <c r="T10" s="622"/>
      <c r="U10" s="622"/>
      <c r="V10" s="622"/>
      <c r="W10" s="622"/>
      <c r="X10" s="622"/>
      <c r="Y10" s="623"/>
      <c r="Z10" s="659" t="s">
        <v>112</v>
      </c>
      <c r="AA10" s="659"/>
      <c r="AB10" s="659"/>
      <c r="AC10" s="659"/>
      <c r="AD10" s="660" t="s">
        <v>112</v>
      </c>
      <c r="AE10" s="660"/>
      <c r="AF10" s="660"/>
      <c r="AG10" s="660"/>
      <c r="AH10" s="660"/>
      <c r="AI10" s="660"/>
      <c r="AJ10" s="660"/>
      <c r="AK10" s="660"/>
      <c r="AL10" s="624" t="s">
        <v>112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43808</v>
      </c>
      <c r="BH10" s="622"/>
      <c r="BI10" s="622"/>
      <c r="BJ10" s="622"/>
      <c r="BK10" s="622"/>
      <c r="BL10" s="622"/>
      <c r="BM10" s="622"/>
      <c r="BN10" s="623"/>
      <c r="BO10" s="659">
        <v>0.8</v>
      </c>
      <c r="BP10" s="659"/>
      <c r="BQ10" s="659"/>
      <c r="BR10" s="659"/>
      <c r="BS10" s="660" t="s">
        <v>112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t="s">
        <v>112</v>
      </c>
      <c r="CS10" s="622"/>
      <c r="CT10" s="622"/>
      <c r="CU10" s="622"/>
      <c r="CV10" s="622"/>
      <c r="CW10" s="622"/>
      <c r="CX10" s="622"/>
      <c r="CY10" s="623"/>
      <c r="CZ10" s="659" t="s">
        <v>112</v>
      </c>
      <c r="DA10" s="659"/>
      <c r="DB10" s="659"/>
      <c r="DC10" s="659"/>
      <c r="DD10" s="627" t="s">
        <v>112</v>
      </c>
      <c r="DE10" s="622"/>
      <c r="DF10" s="622"/>
      <c r="DG10" s="622"/>
      <c r="DH10" s="622"/>
      <c r="DI10" s="622"/>
      <c r="DJ10" s="622"/>
      <c r="DK10" s="622"/>
      <c r="DL10" s="622"/>
      <c r="DM10" s="622"/>
      <c r="DN10" s="622"/>
      <c r="DO10" s="622"/>
      <c r="DP10" s="623"/>
      <c r="DQ10" s="627" t="s">
        <v>112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314090</v>
      </c>
      <c r="S11" s="622"/>
      <c r="T11" s="622"/>
      <c r="U11" s="622"/>
      <c r="V11" s="622"/>
      <c r="W11" s="622"/>
      <c r="X11" s="622"/>
      <c r="Y11" s="623"/>
      <c r="Z11" s="624">
        <v>0.6</v>
      </c>
      <c r="AA11" s="625"/>
      <c r="AB11" s="625"/>
      <c r="AC11" s="626"/>
      <c r="AD11" s="627">
        <v>314090</v>
      </c>
      <c r="AE11" s="622"/>
      <c r="AF11" s="622"/>
      <c r="AG11" s="622"/>
      <c r="AH11" s="622"/>
      <c r="AI11" s="622"/>
      <c r="AJ11" s="622"/>
      <c r="AK11" s="623"/>
      <c r="AL11" s="624">
        <v>5.3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143407</v>
      </c>
      <c r="BH11" s="622"/>
      <c r="BI11" s="622"/>
      <c r="BJ11" s="622"/>
      <c r="BK11" s="622"/>
      <c r="BL11" s="622"/>
      <c r="BM11" s="622"/>
      <c r="BN11" s="623"/>
      <c r="BO11" s="659">
        <v>2.6</v>
      </c>
      <c r="BP11" s="659"/>
      <c r="BQ11" s="659"/>
      <c r="BR11" s="659"/>
      <c r="BS11" s="660" t="s">
        <v>112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2119128</v>
      </c>
      <c r="CS11" s="622"/>
      <c r="CT11" s="622"/>
      <c r="CU11" s="622"/>
      <c r="CV11" s="622"/>
      <c r="CW11" s="622"/>
      <c r="CX11" s="622"/>
      <c r="CY11" s="623"/>
      <c r="CZ11" s="659">
        <v>5.7</v>
      </c>
      <c r="DA11" s="659"/>
      <c r="DB11" s="659"/>
      <c r="DC11" s="659"/>
      <c r="DD11" s="627">
        <v>1400604</v>
      </c>
      <c r="DE11" s="622"/>
      <c r="DF11" s="622"/>
      <c r="DG11" s="622"/>
      <c r="DH11" s="622"/>
      <c r="DI11" s="622"/>
      <c r="DJ11" s="622"/>
      <c r="DK11" s="622"/>
      <c r="DL11" s="622"/>
      <c r="DM11" s="622"/>
      <c r="DN11" s="622"/>
      <c r="DO11" s="622"/>
      <c r="DP11" s="623"/>
      <c r="DQ11" s="627">
        <v>640978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112</v>
      </c>
      <c r="S12" s="622"/>
      <c r="T12" s="622"/>
      <c r="U12" s="622"/>
      <c r="V12" s="622"/>
      <c r="W12" s="622"/>
      <c r="X12" s="622"/>
      <c r="Y12" s="623"/>
      <c r="Z12" s="659" t="s">
        <v>112</v>
      </c>
      <c r="AA12" s="659"/>
      <c r="AB12" s="659"/>
      <c r="AC12" s="659"/>
      <c r="AD12" s="660" t="s">
        <v>112</v>
      </c>
      <c r="AE12" s="660"/>
      <c r="AF12" s="660"/>
      <c r="AG12" s="660"/>
      <c r="AH12" s="660"/>
      <c r="AI12" s="660"/>
      <c r="AJ12" s="660"/>
      <c r="AK12" s="660"/>
      <c r="AL12" s="624" t="s">
        <v>112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4957360</v>
      </c>
      <c r="BH12" s="622"/>
      <c r="BI12" s="622"/>
      <c r="BJ12" s="622"/>
      <c r="BK12" s="622"/>
      <c r="BL12" s="622"/>
      <c r="BM12" s="622"/>
      <c r="BN12" s="623"/>
      <c r="BO12" s="659">
        <v>90.5</v>
      </c>
      <c r="BP12" s="659"/>
      <c r="BQ12" s="659"/>
      <c r="BR12" s="659"/>
      <c r="BS12" s="660" t="s">
        <v>112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5308193</v>
      </c>
      <c r="CS12" s="622"/>
      <c r="CT12" s="622"/>
      <c r="CU12" s="622"/>
      <c r="CV12" s="622"/>
      <c r="CW12" s="622"/>
      <c r="CX12" s="622"/>
      <c r="CY12" s="623"/>
      <c r="CZ12" s="659">
        <v>14.2</v>
      </c>
      <c r="DA12" s="659"/>
      <c r="DB12" s="659"/>
      <c r="DC12" s="659"/>
      <c r="DD12" s="627">
        <v>3139188</v>
      </c>
      <c r="DE12" s="622"/>
      <c r="DF12" s="622"/>
      <c r="DG12" s="622"/>
      <c r="DH12" s="622"/>
      <c r="DI12" s="622"/>
      <c r="DJ12" s="622"/>
      <c r="DK12" s="622"/>
      <c r="DL12" s="622"/>
      <c r="DM12" s="622"/>
      <c r="DN12" s="622"/>
      <c r="DO12" s="622"/>
      <c r="DP12" s="623"/>
      <c r="DQ12" s="627">
        <v>2761858</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112</v>
      </c>
      <c r="S13" s="622"/>
      <c r="T13" s="622"/>
      <c r="U13" s="622"/>
      <c r="V13" s="622"/>
      <c r="W13" s="622"/>
      <c r="X13" s="622"/>
      <c r="Y13" s="623"/>
      <c r="Z13" s="659" t="s">
        <v>112</v>
      </c>
      <c r="AA13" s="659"/>
      <c r="AB13" s="659"/>
      <c r="AC13" s="659"/>
      <c r="AD13" s="660" t="s">
        <v>112</v>
      </c>
      <c r="AE13" s="660"/>
      <c r="AF13" s="660"/>
      <c r="AG13" s="660"/>
      <c r="AH13" s="660"/>
      <c r="AI13" s="660"/>
      <c r="AJ13" s="660"/>
      <c r="AK13" s="660"/>
      <c r="AL13" s="624" t="s">
        <v>112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4951242</v>
      </c>
      <c r="BH13" s="622"/>
      <c r="BI13" s="622"/>
      <c r="BJ13" s="622"/>
      <c r="BK13" s="622"/>
      <c r="BL13" s="622"/>
      <c r="BM13" s="622"/>
      <c r="BN13" s="623"/>
      <c r="BO13" s="659">
        <v>90.4</v>
      </c>
      <c r="BP13" s="659"/>
      <c r="BQ13" s="659"/>
      <c r="BR13" s="659"/>
      <c r="BS13" s="660" t="s">
        <v>112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6755394</v>
      </c>
      <c r="CS13" s="622"/>
      <c r="CT13" s="622"/>
      <c r="CU13" s="622"/>
      <c r="CV13" s="622"/>
      <c r="CW13" s="622"/>
      <c r="CX13" s="622"/>
      <c r="CY13" s="623"/>
      <c r="CZ13" s="659">
        <v>18</v>
      </c>
      <c r="DA13" s="659"/>
      <c r="DB13" s="659"/>
      <c r="DC13" s="659"/>
      <c r="DD13" s="627">
        <v>5853879</v>
      </c>
      <c r="DE13" s="622"/>
      <c r="DF13" s="622"/>
      <c r="DG13" s="622"/>
      <c r="DH13" s="622"/>
      <c r="DI13" s="622"/>
      <c r="DJ13" s="622"/>
      <c r="DK13" s="622"/>
      <c r="DL13" s="622"/>
      <c r="DM13" s="622"/>
      <c r="DN13" s="622"/>
      <c r="DO13" s="622"/>
      <c r="DP13" s="623"/>
      <c r="DQ13" s="627">
        <v>699036</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747</v>
      </c>
      <c r="S14" s="622"/>
      <c r="T14" s="622"/>
      <c r="U14" s="622"/>
      <c r="V14" s="622"/>
      <c r="W14" s="622"/>
      <c r="X14" s="622"/>
      <c r="Y14" s="623"/>
      <c r="Z14" s="659">
        <v>0</v>
      </c>
      <c r="AA14" s="659"/>
      <c r="AB14" s="659"/>
      <c r="AC14" s="659"/>
      <c r="AD14" s="660">
        <v>747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12512</v>
      </c>
      <c r="BH14" s="622"/>
      <c r="BI14" s="622"/>
      <c r="BJ14" s="622"/>
      <c r="BK14" s="622"/>
      <c r="BL14" s="622"/>
      <c r="BM14" s="622"/>
      <c r="BN14" s="623"/>
      <c r="BO14" s="659">
        <v>0.2</v>
      </c>
      <c r="BP14" s="659"/>
      <c r="BQ14" s="659"/>
      <c r="BR14" s="659"/>
      <c r="BS14" s="660" t="s">
        <v>112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248758</v>
      </c>
      <c r="CS14" s="622"/>
      <c r="CT14" s="622"/>
      <c r="CU14" s="622"/>
      <c r="CV14" s="622"/>
      <c r="CW14" s="622"/>
      <c r="CX14" s="622"/>
      <c r="CY14" s="623"/>
      <c r="CZ14" s="659">
        <v>0.7</v>
      </c>
      <c r="DA14" s="659"/>
      <c r="DB14" s="659"/>
      <c r="DC14" s="659"/>
      <c r="DD14" s="627">
        <v>6129</v>
      </c>
      <c r="DE14" s="622"/>
      <c r="DF14" s="622"/>
      <c r="DG14" s="622"/>
      <c r="DH14" s="622"/>
      <c r="DI14" s="622"/>
      <c r="DJ14" s="622"/>
      <c r="DK14" s="622"/>
      <c r="DL14" s="622"/>
      <c r="DM14" s="622"/>
      <c r="DN14" s="622"/>
      <c r="DO14" s="622"/>
      <c r="DP14" s="623"/>
      <c r="DQ14" s="627">
        <v>248758</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112</v>
      </c>
      <c r="S15" s="622"/>
      <c r="T15" s="622"/>
      <c r="U15" s="622"/>
      <c r="V15" s="622"/>
      <c r="W15" s="622"/>
      <c r="X15" s="622"/>
      <c r="Y15" s="623"/>
      <c r="Z15" s="659" t="s">
        <v>112</v>
      </c>
      <c r="AA15" s="659"/>
      <c r="AB15" s="659"/>
      <c r="AC15" s="659"/>
      <c r="AD15" s="660" t="s">
        <v>112</v>
      </c>
      <c r="AE15" s="660"/>
      <c r="AF15" s="660"/>
      <c r="AG15" s="660"/>
      <c r="AH15" s="660"/>
      <c r="AI15" s="660"/>
      <c r="AJ15" s="660"/>
      <c r="AK15" s="660"/>
      <c r="AL15" s="624" t="s">
        <v>112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15555</v>
      </c>
      <c r="BH15" s="622"/>
      <c r="BI15" s="622"/>
      <c r="BJ15" s="622"/>
      <c r="BK15" s="622"/>
      <c r="BL15" s="622"/>
      <c r="BM15" s="622"/>
      <c r="BN15" s="623"/>
      <c r="BO15" s="659">
        <v>0.3</v>
      </c>
      <c r="BP15" s="659"/>
      <c r="BQ15" s="659"/>
      <c r="BR15" s="659"/>
      <c r="BS15" s="660" t="s">
        <v>112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3736962</v>
      </c>
      <c r="CS15" s="622"/>
      <c r="CT15" s="622"/>
      <c r="CU15" s="622"/>
      <c r="CV15" s="622"/>
      <c r="CW15" s="622"/>
      <c r="CX15" s="622"/>
      <c r="CY15" s="623"/>
      <c r="CZ15" s="659">
        <v>10</v>
      </c>
      <c r="DA15" s="659"/>
      <c r="DB15" s="659"/>
      <c r="DC15" s="659"/>
      <c r="DD15" s="627">
        <v>3110929</v>
      </c>
      <c r="DE15" s="622"/>
      <c r="DF15" s="622"/>
      <c r="DG15" s="622"/>
      <c r="DH15" s="622"/>
      <c r="DI15" s="622"/>
      <c r="DJ15" s="622"/>
      <c r="DK15" s="622"/>
      <c r="DL15" s="622"/>
      <c r="DM15" s="622"/>
      <c r="DN15" s="622"/>
      <c r="DO15" s="622"/>
      <c r="DP15" s="623"/>
      <c r="DQ15" s="627">
        <v>1665843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5489</v>
      </c>
      <c r="S16" s="622"/>
      <c r="T16" s="622"/>
      <c r="U16" s="622"/>
      <c r="V16" s="622"/>
      <c r="W16" s="622"/>
      <c r="X16" s="622"/>
      <c r="Y16" s="623"/>
      <c r="Z16" s="659">
        <v>0</v>
      </c>
      <c r="AA16" s="659"/>
      <c r="AB16" s="659"/>
      <c r="AC16" s="659"/>
      <c r="AD16" s="660">
        <v>5489</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112</v>
      </c>
      <c r="BH16" s="622"/>
      <c r="BI16" s="622"/>
      <c r="BJ16" s="622"/>
      <c r="BK16" s="622"/>
      <c r="BL16" s="622"/>
      <c r="BM16" s="622"/>
      <c r="BN16" s="623"/>
      <c r="BO16" s="659" t="s">
        <v>112</v>
      </c>
      <c r="BP16" s="659"/>
      <c r="BQ16" s="659"/>
      <c r="BR16" s="659"/>
      <c r="BS16" s="660" t="s">
        <v>112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453892</v>
      </c>
      <c r="CS16" s="622"/>
      <c r="CT16" s="622"/>
      <c r="CU16" s="622"/>
      <c r="CV16" s="622"/>
      <c r="CW16" s="622"/>
      <c r="CX16" s="622"/>
      <c r="CY16" s="623"/>
      <c r="CZ16" s="659">
        <v>1.2</v>
      </c>
      <c r="DA16" s="659"/>
      <c r="DB16" s="659"/>
      <c r="DC16" s="659"/>
      <c r="DD16" s="627" t="s">
        <v>112</v>
      </c>
      <c r="DE16" s="622"/>
      <c r="DF16" s="622"/>
      <c r="DG16" s="622"/>
      <c r="DH16" s="622"/>
      <c r="DI16" s="622"/>
      <c r="DJ16" s="622"/>
      <c r="DK16" s="622"/>
      <c r="DL16" s="622"/>
      <c r="DM16" s="622"/>
      <c r="DN16" s="622"/>
      <c r="DO16" s="622"/>
      <c r="DP16" s="623"/>
      <c r="DQ16" s="627">
        <v>453892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46995</v>
      </c>
      <c r="S17" s="622"/>
      <c r="T17" s="622"/>
      <c r="U17" s="622"/>
      <c r="V17" s="622"/>
      <c r="W17" s="622"/>
      <c r="X17" s="622"/>
      <c r="Y17" s="623"/>
      <c r="Z17" s="659">
        <v>0.1</v>
      </c>
      <c r="AA17" s="659"/>
      <c r="AB17" s="659"/>
      <c r="AC17" s="659"/>
      <c r="AD17" s="660">
        <v>46995</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112</v>
      </c>
      <c r="BH17" s="622"/>
      <c r="BI17" s="622"/>
      <c r="BJ17" s="622"/>
      <c r="BK17" s="622"/>
      <c r="BL17" s="622"/>
      <c r="BM17" s="622"/>
      <c r="BN17" s="623"/>
      <c r="BO17" s="659" t="s">
        <v>112</v>
      </c>
      <c r="BP17" s="659"/>
      <c r="BQ17" s="659"/>
      <c r="BR17" s="659"/>
      <c r="BS17" s="660" t="s">
        <v>112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t="s">
        <v>112</v>
      </c>
      <c r="CS17" s="622"/>
      <c r="CT17" s="622"/>
      <c r="CU17" s="622"/>
      <c r="CV17" s="622"/>
      <c r="CW17" s="622"/>
      <c r="CX17" s="622"/>
      <c r="CY17" s="623"/>
      <c r="CZ17" s="659" t="s">
        <v>112</v>
      </c>
      <c r="DA17" s="659"/>
      <c r="DB17" s="659"/>
      <c r="DC17" s="659"/>
      <c r="DD17" s="627" t="s">
        <v>112</v>
      </c>
      <c r="DE17" s="622"/>
      <c r="DF17" s="622"/>
      <c r="DG17" s="622"/>
      <c r="DH17" s="622"/>
      <c r="DI17" s="622"/>
      <c r="DJ17" s="622"/>
      <c r="DK17" s="622"/>
      <c r="DL17" s="622"/>
      <c r="DM17" s="622"/>
      <c r="DN17" s="622"/>
      <c r="DO17" s="622"/>
      <c r="DP17" s="623"/>
      <c r="DQ17" s="627" t="s">
        <v>112</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6067</v>
      </c>
      <c r="S18" s="622"/>
      <c r="T18" s="622"/>
      <c r="U18" s="622"/>
      <c r="V18" s="622"/>
      <c r="W18" s="622"/>
      <c r="X18" s="622"/>
      <c r="Y18" s="623"/>
      <c r="Z18" s="659">
        <v>0</v>
      </c>
      <c r="AA18" s="659"/>
      <c r="AB18" s="659"/>
      <c r="AC18" s="659"/>
      <c r="AD18" s="660">
        <v>6067</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112</v>
      </c>
      <c r="BH18" s="622"/>
      <c r="BI18" s="622"/>
      <c r="BJ18" s="622"/>
      <c r="BK18" s="622"/>
      <c r="BL18" s="622"/>
      <c r="BM18" s="622"/>
      <c r="BN18" s="623"/>
      <c r="BO18" s="659" t="s">
        <v>112</v>
      </c>
      <c r="BP18" s="659"/>
      <c r="BQ18" s="659"/>
      <c r="BR18" s="659"/>
      <c r="BS18" s="660" t="s">
        <v>112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112</v>
      </c>
      <c r="CS18" s="622"/>
      <c r="CT18" s="622"/>
      <c r="CU18" s="622"/>
      <c r="CV18" s="622"/>
      <c r="CW18" s="622"/>
      <c r="CX18" s="622"/>
      <c r="CY18" s="623"/>
      <c r="CZ18" s="659" t="s">
        <v>112</v>
      </c>
      <c r="DA18" s="659"/>
      <c r="DB18" s="659"/>
      <c r="DC18" s="659"/>
      <c r="DD18" s="627" t="s">
        <v>112</v>
      </c>
      <c r="DE18" s="622"/>
      <c r="DF18" s="622"/>
      <c r="DG18" s="622"/>
      <c r="DH18" s="622"/>
      <c r="DI18" s="622"/>
      <c r="DJ18" s="622"/>
      <c r="DK18" s="622"/>
      <c r="DL18" s="622"/>
      <c r="DM18" s="622"/>
      <c r="DN18" s="622"/>
      <c r="DO18" s="622"/>
      <c r="DP18" s="623"/>
      <c r="DQ18" s="627" t="s">
        <v>112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6067</v>
      </c>
      <c r="S19" s="622"/>
      <c r="T19" s="622"/>
      <c r="U19" s="622"/>
      <c r="V19" s="622"/>
      <c r="W19" s="622"/>
      <c r="X19" s="622"/>
      <c r="Y19" s="623"/>
      <c r="Z19" s="659">
        <v>0</v>
      </c>
      <c r="AA19" s="659"/>
      <c r="AB19" s="659"/>
      <c r="AC19" s="659"/>
      <c r="AD19" s="660">
        <v>6067</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112</v>
      </c>
      <c r="BH19" s="622"/>
      <c r="BI19" s="622"/>
      <c r="BJ19" s="622"/>
      <c r="BK19" s="622"/>
      <c r="BL19" s="622"/>
      <c r="BM19" s="622"/>
      <c r="BN19" s="623"/>
      <c r="BO19" s="659" t="s">
        <v>112</v>
      </c>
      <c r="BP19" s="659"/>
      <c r="BQ19" s="659"/>
      <c r="BR19" s="659"/>
      <c r="BS19" s="660" t="s">
        <v>112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112</v>
      </c>
      <c r="CS19" s="622"/>
      <c r="CT19" s="622"/>
      <c r="CU19" s="622"/>
      <c r="CV19" s="622"/>
      <c r="CW19" s="622"/>
      <c r="CX19" s="622"/>
      <c r="CY19" s="623"/>
      <c r="CZ19" s="659" t="s">
        <v>112</v>
      </c>
      <c r="DA19" s="659"/>
      <c r="DB19" s="659"/>
      <c r="DC19" s="659"/>
      <c r="DD19" s="627" t="s">
        <v>112</v>
      </c>
      <c r="DE19" s="622"/>
      <c r="DF19" s="622"/>
      <c r="DG19" s="622"/>
      <c r="DH19" s="622"/>
      <c r="DI19" s="622"/>
      <c r="DJ19" s="622"/>
      <c r="DK19" s="622"/>
      <c r="DL19" s="622"/>
      <c r="DM19" s="622"/>
      <c r="DN19" s="622"/>
      <c r="DO19" s="622"/>
      <c r="DP19" s="623"/>
      <c r="DQ19" s="627" t="s">
        <v>112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t="s">
        <v>112</v>
      </c>
      <c r="S20" s="622"/>
      <c r="T20" s="622"/>
      <c r="U20" s="622"/>
      <c r="V20" s="622"/>
      <c r="W20" s="622"/>
      <c r="X20" s="622"/>
      <c r="Y20" s="623"/>
      <c r="Z20" s="659" t="s">
        <v>112</v>
      </c>
      <c r="AA20" s="659"/>
      <c r="AB20" s="659"/>
      <c r="AC20" s="659"/>
      <c r="AD20" s="660" t="s">
        <v>112</v>
      </c>
      <c r="AE20" s="660"/>
      <c r="AF20" s="660"/>
      <c r="AG20" s="660"/>
      <c r="AH20" s="660"/>
      <c r="AI20" s="660"/>
      <c r="AJ20" s="660"/>
      <c r="AK20" s="660"/>
      <c r="AL20" s="624" t="s">
        <v>112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112</v>
      </c>
      <c r="BH20" s="622"/>
      <c r="BI20" s="622"/>
      <c r="BJ20" s="622"/>
      <c r="BK20" s="622"/>
      <c r="BL20" s="622"/>
      <c r="BM20" s="622"/>
      <c r="BN20" s="623"/>
      <c r="BO20" s="659" t="s">
        <v>112</v>
      </c>
      <c r="BP20" s="659"/>
      <c r="BQ20" s="659"/>
      <c r="BR20" s="659"/>
      <c r="BS20" s="660" t="s">
        <v>112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37447224</v>
      </c>
      <c r="CS20" s="622"/>
      <c r="CT20" s="622"/>
      <c r="CU20" s="622"/>
      <c r="CV20" s="622"/>
      <c r="CW20" s="622"/>
      <c r="CX20" s="622"/>
      <c r="CY20" s="623"/>
      <c r="CZ20" s="659">
        <v>100</v>
      </c>
      <c r="DA20" s="659"/>
      <c r="DB20" s="659"/>
      <c r="DC20" s="659"/>
      <c r="DD20" s="627">
        <v>15829526</v>
      </c>
      <c r="DE20" s="622"/>
      <c r="DF20" s="622"/>
      <c r="DG20" s="622"/>
      <c r="DH20" s="622"/>
      <c r="DI20" s="622"/>
      <c r="DJ20" s="622"/>
      <c r="DK20" s="622"/>
      <c r="DL20" s="622"/>
      <c r="DM20" s="622"/>
      <c r="DN20" s="622"/>
      <c r="DO20" s="622"/>
      <c r="DP20" s="623"/>
      <c r="DQ20" s="627">
        <v>14840619</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4852087</v>
      </c>
      <c r="S21" s="622"/>
      <c r="T21" s="622"/>
      <c r="U21" s="622"/>
      <c r="V21" s="622"/>
      <c r="W21" s="622"/>
      <c r="X21" s="622"/>
      <c r="Y21" s="623"/>
      <c r="Z21" s="659">
        <v>9.4</v>
      </c>
      <c r="AA21" s="659"/>
      <c r="AB21" s="659"/>
      <c r="AC21" s="659"/>
      <c r="AD21" s="660" t="s">
        <v>112</v>
      </c>
      <c r="AE21" s="660"/>
      <c r="AF21" s="660"/>
      <c r="AG21" s="660"/>
      <c r="AH21" s="660"/>
      <c r="AI21" s="660"/>
      <c r="AJ21" s="660"/>
      <c r="AK21" s="660"/>
      <c r="AL21" s="624" t="s">
        <v>112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112</v>
      </c>
      <c r="BH21" s="622"/>
      <c r="BI21" s="622"/>
      <c r="BJ21" s="622"/>
      <c r="BK21" s="622"/>
      <c r="BL21" s="622"/>
      <c r="BM21" s="622"/>
      <c r="BN21" s="623"/>
      <c r="BO21" s="659" t="s">
        <v>112</v>
      </c>
      <c r="BP21" s="659"/>
      <c r="BQ21" s="659"/>
      <c r="BR21" s="659"/>
      <c r="BS21" s="660" t="s">
        <v>112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t="s">
        <v>112</v>
      </c>
      <c r="S22" s="622"/>
      <c r="T22" s="622"/>
      <c r="U22" s="622"/>
      <c r="V22" s="622"/>
      <c r="W22" s="622"/>
      <c r="X22" s="622"/>
      <c r="Y22" s="623"/>
      <c r="Z22" s="659" t="s">
        <v>112</v>
      </c>
      <c r="AA22" s="659"/>
      <c r="AB22" s="659"/>
      <c r="AC22" s="659"/>
      <c r="AD22" s="660" t="s">
        <v>112</v>
      </c>
      <c r="AE22" s="660"/>
      <c r="AF22" s="660"/>
      <c r="AG22" s="660"/>
      <c r="AH22" s="660"/>
      <c r="AI22" s="660"/>
      <c r="AJ22" s="660"/>
      <c r="AK22" s="660"/>
      <c r="AL22" s="624" t="s">
        <v>112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112</v>
      </c>
      <c r="BH22" s="622"/>
      <c r="BI22" s="622"/>
      <c r="BJ22" s="622"/>
      <c r="BK22" s="622"/>
      <c r="BL22" s="622"/>
      <c r="BM22" s="622"/>
      <c r="BN22" s="623"/>
      <c r="BO22" s="659" t="s">
        <v>112</v>
      </c>
      <c r="BP22" s="659"/>
      <c r="BQ22" s="659"/>
      <c r="BR22" s="659"/>
      <c r="BS22" s="660" t="s">
        <v>112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4776</v>
      </c>
      <c r="S23" s="622"/>
      <c r="T23" s="622"/>
      <c r="U23" s="622"/>
      <c r="V23" s="622"/>
      <c r="W23" s="622"/>
      <c r="X23" s="622"/>
      <c r="Y23" s="623"/>
      <c r="Z23" s="659">
        <v>0</v>
      </c>
      <c r="AA23" s="659"/>
      <c r="AB23" s="659"/>
      <c r="AC23" s="659"/>
      <c r="AD23" s="660" t="s">
        <v>112</v>
      </c>
      <c r="AE23" s="660"/>
      <c r="AF23" s="660"/>
      <c r="AG23" s="660"/>
      <c r="AH23" s="660"/>
      <c r="AI23" s="660"/>
      <c r="AJ23" s="660"/>
      <c r="AK23" s="660"/>
      <c r="AL23" s="624" t="s">
        <v>112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112</v>
      </c>
      <c r="BH23" s="622"/>
      <c r="BI23" s="622"/>
      <c r="BJ23" s="622"/>
      <c r="BK23" s="622"/>
      <c r="BL23" s="622"/>
      <c r="BM23" s="622"/>
      <c r="BN23" s="623"/>
      <c r="BO23" s="659" t="s">
        <v>112</v>
      </c>
      <c r="BP23" s="659"/>
      <c r="BQ23" s="659"/>
      <c r="BR23" s="659"/>
      <c r="BS23" s="660" t="s">
        <v>112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4847311</v>
      </c>
      <c r="S24" s="622"/>
      <c r="T24" s="622"/>
      <c r="U24" s="622"/>
      <c r="V24" s="622"/>
      <c r="W24" s="622"/>
      <c r="X24" s="622"/>
      <c r="Y24" s="623"/>
      <c r="Z24" s="659">
        <v>9.4</v>
      </c>
      <c r="AA24" s="659"/>
      <c r="AB24" s="659"/>
      <c r="AC24" s="659"/>
      <c r="AD24" s="660" t="s">
        <v>112</v>
      </c>
      <c r="AE24" s="660"/>
      <c r="AF24" s="660"/>
      <c r="AG24" s="660"/>
      <c r="AH24" s="660"/>
      <c r="AI24" s="660"/>
      <c r="AJ24" s="660"/>
      <c r="AK24" s="660"/>
      <c r="AL24" s="624" t="s">
        <v>112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112</v>
      </c>
      <c r="BH24" s="622"/>
      <c r="BI24" s="622"/>
      <c r="BJ24" s="622"/>
      <c r="BK24" s="622"/>
      <c r="BL24" s="622"/>
      <c r="BM24" s="622"/>
      <c r="BN24" s="623"/>
      <c r="BO24" s="659" t="s">
        <v>112</v>
      </c>
      <c r="BP24" s="659"/>
      <c r="BQ24" s="659"/>
      <c r="BR24" s="659"/>
      <c r="BS24" s="660" t="s">
        <v>112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1961350</v>
      </c>
      <c r="CS24" s="677"/>
      <c r="CT24" s="677"/>
      <c r="CU24" s="677"/>
      <c r="CV24" s="677"/>
      <c r="CW24" s="677"/>
      <c r="CX24" s="677"/>
      <c r="CY24" s="702"/>
      <c r="CZ24" s="703">
        <v>5.2</v>
      </c>
      <c r="DA24" s="685"/>
      <c r="DB24" s="685"/>
      <c r="DC24" s="705"/>
      <c r="DD24" s="701">
        <v>1684023</v>
      </c>
      <c r="DE24" s="677"/>
      <c r="DF24" s="677"/>
      <c r="DG24" s="677"/>
      <c r="DH24" s="677"/>
      <c r="DI24" s="677"/>
      <c r="DJ24" s="677"/>
      <c r="DK24" s="702"/>
      <c r="DL24" s="701">
        <v>1488637</v>
      </c>
      <c r="DM24" s="677"/>
      <c r="DN24" s="677"/>
      <c r="DO24" s="677"/>
      <c r="DP24" s="677"/>
      <c r="DQ24" s="677"/>
      <c r="DR24" s="677"/>
      <c r="DS24" s="677"/>
      <c r="DT24" s="677"/>
      <c r="DU24" s="677"/>
      <c r="DV24" s="702"/>
      <c r="DW24" s="703">
        <v>25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10773621</v>
      </c>
      <c r="S25" s="622"/>
      <c r="T25" s="622"/>
      <c r="U25" s="622"/>
      <c r="V25" s="622"/>
      <c r="W25" s="622"/>
      <c r="X25" s="622"/>
      <c r="Y25" s="623"/>
      <c r="Z25" s="659">
        <v>21</v>
      </c>
      <c r="AA25" s="659"/>
      <c r="AB25" s="659"/>
      <c r="AC25" s="659"/>
      <c r="AD25" s="660">
        <v>5921534</v>
      </c>
      <c r="AE25" s="660"/>
      <c r="AF25" s="660"/>
      <c r="AG25" s="660"/>
      <c r="AH25" s="660"/>
      <c r="AI25" s="660"/>
      <c r="AJ25" s="660"/>
      <c r="AK25" s="660"/>
      <c r="AL25" s="624">
        <v>99.3</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112</v>
      </c>
      <c r="BH25" s="622"/>
      <c r="BI25" s="622"/>
      <c r="BJ25" s="622"/>
      <c r="BK25" s="622"/>
      <c r="BL25" s="622"/>
      <c r="BM25" s="622"/>
      <c r="BN25" s="623"/>
      <c r="BO25" s="659" t="s">
        <v>112</v>
      </c>
      <c r="BP25" s="659"/>
      <c r="BQ25" s="659"/>
      <c r="BR25" s="659"/>
      <c r="BS25" s="660" t="s">
        <v>112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1423028</v>
      </c>
      <c r="CS25" s="634"/>
      <c r="CT25" s="634"/>
      <c r="CU25" s="634"/>
      <c r="CV25" s="634"/>
      <c r="CW25" s="634"/>
      <c r="CX25" s="634"/>
      <c r="CY25" s="635"/>
      <c r="CZ25" s="624">
        <v>3.8</v>
      </c>
      <c r="DA25" s="636"/>
      <c r="DB25" s="636"/>
      <c r="DC25" s="637"/>
      <c r="DD25" s="627">
        <v>1399791</v>
      </c>
      <c r="DE25" s="634"/>
      <c r="DF25" s="634"/>
      <c r="DG25" s="634"/>
      <c r="DH25" s="634"/>
      <c r="DI25" s="634"/>
      <c r="DJ25" s="634"/>
      <c r="DK25" s="635"/>
      <c r="DL25" s="627">
        <v>1369554</v>
      </c>
      <c r="DM25" s="634"/>
      <c r="DN25" s="634"/>
      <c r="DO25" s="634"/>
      <c r="DP25" s="634"/>
      <c r="DQ25" s="634"/>
      <c r="DR25" s="634"/>
      <c r="DS25" s="634"/>
      <c r="DT25" s="634"/>
      <c r="DU25" s="634"/>
      <c r="DV25" s="635"/>
      <c r="DW25" s="624">
        <v>23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t="s">
        <v>112</v>
      </c>
      <c r="S26" s="622"/>
      <c r="T26" s="622"/>
      <c r="U26" s="622"/>
      <c r="V26" s="622"/>
      <c r="W26" s="622"/>
      <c r="X26" s="622"/>
      <c r="Y26" s="623"/>
      <c r="Z26" s="659" t="s">
        <v>112</v>
      </c>
      <c r="AA26" s="659"/>
      <c r="AB26" s="659"/>
      <c r="AC26" s="659"/>
      <c r="AD26" s="660" t="s">
        <v>112</v>
      </c>
      <c r="AE26" s="660"/>
      <c r="AF26" s="660"/>
      <c r="AG26" s="660"/>
      <c r="AH26" s="660"/>
      <c r="AI26" s="660"/>
      <c r="AJ26" s="660"/>
      <c r="AK26" s="660"/>
      <c r="AL26" s="624" t="s">
        <v>112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112</v>
      </c>
      <c r="BH26" s="622"/>
      <c r="BI26" s="622"/>
      <c r="BJ26" s="622"/>
      <c r="BK26" s="622"/>
      <c r="BL26" s="622"/>
      <c r="BM26" s="622"/>
      <c r="BN26" s="623"/>
      <c r="BO26" s="659" t="s">
        <v>112</v>
      </c>
      <c r="BP26" s="659"/>
      <c r="BQ26" s="659"/>
      <c r="BR26" s="659"/>
      <c r="BS26" s="660" t="s">
        <v>112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953875</v>
      </c>
      <c r="CS26" s="622"/>
      <c r="CT26" s="622"/>
      <c r="CU26" s="622"/>
      <c r="CV26" s="622"/>
      <c r="CW26" s="622"/>
      <c r="CX26" s="622"/>
      <c r="CY26" s="623"/>
      <c r="CZ26" s="624">
        <v>2.5</v>
      </c>
      <c r="DA26" s="636"/>
      <c r="DB26" s="636"/>
      <c r="DC26" s="637"/>
      <c r="DD26" s="627">
        <v>931950</v>
      </c>
      <c r="DE26" s="622"/>
      <c r="DF26" s="622"/>
      <c r="DG26" s="622"/>
      <c r="DH26" s="622"/>
      <c r="DI26" s="622"/>
      <c r="DJ26" s="622"/>
      <c r="DK26" s="623"/>
      <c r="DL26" s="627" t="s">
        <v>112</v>
      </c>
      <c r="DM26" s="622"/>
      <c r="DN26" s="622"/>
      <c r="DO26" s="622"/>
      <c r="DP26" s="622"/>
      <c r="DQ26" s="622"/>
      <c r="DR26" s="622"/>
      <c r="DS26" s="622"/>
      <c r="DT26" s="622"/>
      <c r="DU26" s="622"/>
      <c r="DV26" s="623"/>
      <c r="DW26" s="624" t="s">
        <v>112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47717</v>
      </c>
      <c r="S27" s="622"/>
      <c r="T27" s="622"/>
      <c r="U27" s="622"/>
      <c r="V27" s="622"/>
      <c r="W27" s="622"/>
      <c r="X27" s="622"/>
      <c r="Y27" s="623"/>
      <c r="Z27" s="659">
        <v>0.1</v>
      </c>
      <c r="AA27" s="659"/>
      <c r="AB27" s="659"/>
      <c r="AC27" s="659"/>
      <c r="AD27" s="660" t="s">
        <v>112</v>
      </c>
      <c r="AE27" s="660"/>
      <c r="AF27" s="660"/>
      <c r="AG27" s="660"/>
      <c r="AH27" s="660"/>
      <c r="AI27" s="660"/>
      <c r="AJ27" s="660"/>
      <c r="AK27" s="660"/>
      <c r="AL27" s="624" t="s">
        <v>112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5475243</v>
      </c>
      <c r="BH27" s="622"/>
      <c r="BI27" s="622"/>
      <c r="BJ27" s="622"/>
      <c r="BK27" s="622"/>
      <c r="BL27" s="622"/>
      <c r="BM27" s="622"/>
      <c r="BN27" s="623"/>
      <c r="BO27" s="659">
        <v>100</v>
      </c>
      <c r="BP27" s="659"/>
      <c r="BQ27" s="659"/>
      <c r="BR27" s="659"/>
      <c r="BS27" s="660" t="s">
        <v>112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538322</v>
      </c>
      <c r="CS27" s="634"/>
      <c r="CT27" s="634"/>
      <c r="CU27" s="634"/>
      <c r="CV27" s="634"/>
      <c r="CW27" s="634"/>
      <c r="CX27" s="634"/>
      <c r="CY27" s="635"/>
      <c r="CZ27" s="624">
        <v>1.4</v>
      </c>
      <c r="DA27" s="636"/>
      <c r="DB27" s="636"/>
      <c r="DC27" s="637"/>
      <c r="DD27" s="627">
        <v>284232</v>
      </c>
      <c r="DE27" s="634"/>
      <c r="DF27" s="634"/>
      <c r="DG27" s="634"/>
      <c r="DH27" s="634"/>
      <c r="DI27" s="634"/>
      <c r="DJ27" s="634"/>
      <c r="DK27" s="635"/>
      <c r="DL27" s="627">
        <v>119083</v>
      </c>
      <c r="DM27" s="634"/>
      <c r="DN27" s="634"/>
      <c r="DO27" s="634"/>
      <c r="DP27" s="634"/>
      <c r="DQ27" s="634"/>
      <c r="DR27" s="634"/>
      <c r="DS27" s="634"/>
      <c r="DT27" s="634"/>
      <c r="DU27" s="634"/>
      <c r="DV27" s="635"/>
      <c r="DW27" s="624">
        <v>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59330</v>
      </c>
      <c r="S28" s="622"/>
      <c r="T28" s="622"/>
      <c r="U28" s="622"/>
      <c r="V28" s="622"/>
      <c r="W28" s="622"/>
      <c r="X28" s="622"/>
      <c r="Y28" s="623"/>
      <c r="Z28" s="659">
        <v>0.1</v>
      </c>
      <c r="AA28" s="659"/>
      <c r="AB28" s="659"/>
      <c r="AC28" s="659"/>
      <c r="AD28" s="660">
        <v>35332</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t="s">
        <v>112</v>
      </c>
      <c r="CS28" s="622"/>
      <c r="CT28" s="622"/>
      <c r="CU28" s="622"/>
      <c r="CV28" s="622"/>
      <c r="CW28" s="622"/>
      <c r="CX28" s="622"/>
      <c r="CY28" s="623"/>
      <c r="CZ28" s="624" t="s">
        <v>112</v>
      </c>
      <c r="DA28" s="636"/>
      <c r="DB28" s="636"/>
      <c r="DC28" s="637"/>
      <c r="DD28" s="627" t="s">
        <v>112</v>
      </c>
      <c r="DE28" s="622"/>
      <c r="DF28" s="622"/>
      <c r="DG28" s="622"/>
      <c r="DH28" s="622"/>
      <c r="DI28" s="622"/>
      <c r="DJ28" s="622"/>
      <c r="DK28" s="623"/>
      <c r="DL28" s="627" t="s">
        <v>112</v>
      </c>
      <c r="DM28" s="622"/>
      <c r="DN28" s="622"/>
      <c r="DO28" s="622"/>
      <c r="DP28" s="622"/>
      <c r="DQ28" s="622"/>
      <c r="DR28" s="622"/>
      <c r="DS28" s="622"/>
      <c r="DT28" s="622"/>
      <c r="DU28" s="622"/>
      <c r="DV28" s="623"/>
      <c r="DW28" s="624" t="s">
        <v>112</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2863</v>
      </c>
      <c r="S29" s="622"/>
      <c r="T29" s="622"/>
      <c r="U29" s="622"/>
      <c r="V29" s="622"/>
      <c r="W29" s="622"/>
      <c r="X29" s="622"/>
      <c r="Y29" s="623"/>
      <c r="Z29" s="659">
        <v>0</v>
      </c>
      <c r="AA29" s="659"/>
      <c r="AB29" s="659"/>
      <c r="AC29" s="659"/>
      <c r="AD29" s="660" t="s">
        <v>112</v>
      </c>
      <c r="AE29" s="660"/>
      <c r="AF29" s="660"/>
      <c r="AG29" s="660"/>
      <c r="AH29" s="660"/>
      <c r="AI29" s="660"/>
      <c r="AJ29" s="660"/>
      <c r="AK29" s="660"/>
      <c r="AL29" s="624" t="s">
        <v>112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t="s">
        <v>112</v>
      </c>
      <c r="CS29" s="634"/>
      <c r="CT29" s="634"/>
      <c r="CU29" s="634"/>
      <c r="CV29" s="634"/>
      <c r="CW29" s="634"/>
      <c r="CX29" s="634"/>
      <c r="CY29" s="635"/>
      <c r="CZ29" s="624" t="s">
        <v>112</v>
      </c>
      <c r="DA29" s="636"/>
      <c r="DB29" s="636"/>
      <c r="DC29" s="637"/>
      <c r="DD29" s="627" t="s">
        <v>112</v>
      </c>
      <c r="DE29" s="634"/>
      <c r="DF29" s="634"/>
      <c r="DG29" s="634"/>
      <c r="DH29" s="634"/>
      <c r="DI29" s="634"/>
      <c r="DJ29" s="634"/>
      <c r="DK29" s="635"/>
      <c r="DL29" s="627" t="s">
        <v>112</v>
      </c>
      <c r="DM29" s="634"/>
      <c r="DN29" s="634"/>
      <c r="DO29" s="634"/>
      <c r="DP29" s="634"/>
      <c r="DQ29" s="634"/>
      <c r="DR29" s="634"/>
      <c r="DS29" s="634"/>
      <c r="DT29" s="634"/>
      <c r="DU29" s="634"/>
      <c r="DV29" s="635"/>
      <c r="DW29" s="624" t="s">
        <v>112</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9853989</v>
      </c>
      <c r="S30" s="622"/>
      <c r="T30" s="622"/>
      <c r="U30" s="622"/>
      <c r="V30" s="622"/>
      <c r="W30" s="622"/>
      <c r="X30" s="622"/>
      <c r="Y30" s="623"/>
      <c r="Z30" s="659">
        <v>19.2</v>
      </c>
      <c r="AA30" s="659"/>
      <c r="AB30" s="659"/>
      <c r="AC30" s="659"/>
      <c r="AD30" s="660" t="s">
        <v>112</v>
      </c>
      <c r="AE30" s="660"/>
      <c r="AF30" s="660"/>
      <c r="AG30" s="660"/>
      <c r="AH30" s="660"/>
      <c r="AI30" s="660"/>
      <c r="AJ30" s="660"/>
      <c r="AK30" s="660"/>
      <c r="AL30" s="624" t="s">
        <v>112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t="s">
        <v>112</v>
      </c>
      <c r="CS30" s="622"/>
      <c r="CT30" s="622"/>
      <c r="CU30" s="622"/>
      <c r="CV30" s="622"/>
      <c r="CW30" s="622"/>
      <c r="CX30" s="622"/>
      <c r="CY30" s="623"/>
      <c r="CZ30" s="624" t="s">
        <v>112</v>
      </c>
      <c r="DA30" s="636"/>
      <c r="DB30" s="636"/>
      <c r="DC30" s="637"/>
      <c r="DD30" s="627" t="s">
        <v>112</v>
      </c>
      <c r="DE30" s="622"/>
      <c r="DF30" s="622"/>
      <c r="DG30" s="622"/>
      <c r="DH30" s="622"/>
      <c r="DI30" s="622"/>
      <c r="DJ30" s="622"/>
      <c r="DK30" s="623"/>
      <c r="DL30" s="627" t="s">
        <v>112</v>
      </c>
      <c r="DM30" s="622"/>
      <c r="DN30" s="622"/>
      <c r="DO30" s="622"/>
      <c r="DP30" s="622"/>
      <c r="DQ30" s="622"/>
      <c r="DR30" s="622"/>
      <c r="DS30" s="622"/>
      <c r="DT30" s="622"/>
      <c r="DU30" s="622"/>
      <c r="DV30" s="623"/>
      <c r="DW30" s="624" t="s">
        <v>112</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112</v>
      </c>
      <c r="S31" s="622"/>
      <c r="T31" s="622"/>
      <c r="U31" s="622"/>
      <c r="V31" s="622"/>
      <c r="W31" s="622"/>
      <c r="X31" s="622"/>
      <c r="Y31" s="623"/>
      <c r="Z31" s="659" t="s">
        <v>112</v>
      </c>
      <c r="AA31" s="659"/>
      <c r="AB31" s="659"/>
      <c r="AC31" s="659"/>
      <c r="AD31" s="660" t="s">
        <v>112</v>
      </c>
      <c r="AE31" s="660"/>
      <c r="AF31" s="660"/>
      <c r="AG31" s="660"/>
      <c r="AH31" s="660"/>
      <c r="AI31" s="660"/>
      <c r="AJ31" s="660"/>
      <c r="AK31" s="660"/>
      <c r="AL31" s="624" t="s">
        <v>112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100</v>
      </c>
      <c r="BH31" s="684"/>
      <c r="BI31" s="684"/>
      <c r="BJ31" s="684"/>
      <c r="BK31" s="684"/>
      <c r="BL31" s="684"/>
      <c r="BM31" s="685">
        <v>99.9</v>
      </c>
      <c r="BN31" s="684"/>
      <c r="BO31" s="684"/>
      <c r="BP31" s="684"/>
      <c r="BQ31" s="686"/>
      <c r="BR31" s="683">
        <v>100</v>
      </c>
      <c r="BS31" s="684"/>
      <c r="BT31" s="684"/>
      <c r="BU31" s="684"/>
      <c r="BV31" s="684"/>
      <c r="BW31" s="684"/>
      <c r="BX31" s="685">
        <v>99.4</v>
      </c>
      <c r="BY31" s="684"/>
      <c r="BZ31" s="684"/>
      <c r="CA31" s="684"/>
      <c r="CB31" s="686"/>
      <c r="CD31" s="642"/>
      <c r="CE31" s="643"/>
      <c r="CF31" s="618" t="s">
        <v>300</v>
      </c>
      <c r="CG31" s="619"/>
      <c r="CH31" s="619"/>
      <c r="CI31" s="619"/>
      <c r="CJ31" s="619"/>
      <c r="CK31" s="619"/>
      <c r="CL31" s="619"/>
      <c r="CM31" s="619"/>
      <c r="CN31" s="619"/>
      <c r="CO31" s="619"/>
      <c r="CP31" s="619"/>
      <c r="CQ31" s="620"/>
      <c r="CR31" s="621" t="s">
        <v>112</v>
      </c>
      <c r="CS31" s="634"/>
      <c r="CT31" s="634"/>
      <c r="CU31" s="634"/>
      <c r="CV31" s="634"/>
      <c r="CW31" s="634"/>
      <c r="CX31" s="634"/>
      <c r="CY31" s="635"/>
      <c r="CZ31" s="624" t="s">
        <v>112</v>
      </c>
      <c r="DA31" s="636"/>
      <c r="DB31" s="636"/>
      <c r="DC31" s="637"/>
      <c r="DD31" s="627" t="s">
        <v>112</v>
      </c>
      <c r="DE31" s="634"/>
      <c r="DF31" s="634"/>
      <c r="DG31" s="634"/>
      <c r="DH31" s="634"/>
      <c r="DI31" s="634"/>
      <c r="DJ31" s="634"/>
      <c r="DK31" s="635"/>
      <c r="DL31" s="627" t="s">
        <v>112</v>
      </c>
      <c r="DM31" s="634"/>
      <c r="DN31" s="634"/>
      <c r="DO31" s="634"/>
      <c r="DP31" s="634"/>
      <c r="DQ31" s="634"/>
      <c r="DR31" s="634"/>
      <c r="DS31" s="634"/>
      <c r="DT31" s="634"/>
      <c r="DU31" s="634"/>
      <c r="DV31" s="635"/>
      <c r="DW31" s="624" t="s">
        <v>112</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2783058</v>
      </c>
      <c r="S32" s="622"/>
      <c r="T32" s="622"/>
      <c r="U32" s="622"/>
      <c r="V32" s="622"/>
      <c r="W32" s="622"/>
      <c r="X32" s="622"/>
      <c r="Y32" s="623"/>
      <c r="Z32" s="659">
        <v>5.4</v>
      </c>
      <c r="AA32" s="659"/>
      <c r="AB32" s="659"/>
      <c r="AC32" s="659"/>
      <c r="AD32" s="660" t="s">
        <v>112</v>
      </c>
      <c r="AE32" s="660"/>
      <c r="AF32" s="660"/>
      <c r="AG32" s="660"/>
      <c r="AH32" s="660"/>
      <c r="AI32" s="660"/>
      <c r="AJ32" s="660"/>
      <c r="AK32" s="660"/>
      <c r="AL32" s="624" t="s">
        <v>112</v>
      </c>
      <c r="AM32" s="625"/>
      <c r="AN32" s="625"/>
      <c r="AO32" s="661"/>
      <c r="AP32" s="662"/>
      <c r="AQ32" s="663"/>
      <c r="AR32" s="663"/>
      <c r="AS32" s="663"/>
      <c r="AT32" s="694"/>
      <c r="AU32" s="214" t="s">
        <v>302</v>
      </c>
      <c r="AX32" s="618" t="s">
        <v>303</v>
      </c>
      <c r="AY32" s="619"/>
      <c r="AZ32" s="619"/>
      <c r="BA32" s="619"/>
      <c r="BB32" s="619"/>
      <c r="BC32" s="619"/>
      <c r="BD32" s="619"/>
      <c r="BE32" s="619"/>
      <c r="BF32" s="620"/>
      <c r="BG32" s="687">
        <v>100</v>
      </c>
      <c r="BH32" s="634"/>
      <c r="BI32" s="634"/>
      <c r="BJ32" s="634"/>
      <c r="BK32" s="634"/>
      <c r="BL32" s="634"/>
      <c r="BM32" s="625">
        <v>99.4</v>
      </c>
      <c r="BN32" s="634"/>
      <c r="BO32" s="634"/>
      <c r="BP32" s="634"/>
      <c r="BQ32" s="657"/>
      <c r="BR32" s="687">
        <v>99.9</v>
      </c>
      <c r="BS32" s="634"/>
      <c r="BT32" s="634"/>
      <c r="BU32" s="634"/>
      <c r="BV32" s="634"/>
      <c r="BW32" s="634"/>
      <c r="BX32" s="625">
        <v>92.7</v>
      </c>
      <c r="BY32" s="634"/>
      <c r="BZ32" s="634"/>
      <c r="CA32" s="634"/>
      <c r="CB32" s="657"/>
      <c r="CD32" s="644"/>
      <c r="CE32" s="645"/>
      <c r="CF32" s="618" t="s">
        <v>304</v>
      </c>
      <c r="CG32" s="619"/>
      <c r="CH32" s="619"/>
      <c r="CI32" s="619"/>
      <c r="CJ32" s="619"/>
      <c r="CK32" s="619"/>
      <c r="CL32" s="619"/>
      <c r="CM32" s="619"/>
      <c r="CN32" s="619"/>
      <c r="CO32" s="619"/>
      <c r="CP32" s="619"/>
      <c r="CQ32" s="620"/>
      <c r="CR32" s="621" t="s">
        <v>112</v>
      </c>
      <c r="CS32" s="622"/>
      <c r="CT32" s="622"/>
      <c r="CU32" s="622"/>
      <c r="CV32" s="622"/>
      <c r="CW32" s="622"/>
      <c r="CX32" s="622"/>
      <c r="CY32" s="623"/>
      <c r="CZ32" s="624" t="s">
        <v>112</v>
      </c>
      <c r="DA32" s="636"/>
      <c r="DB32" s="636"/>
      <c r="DC32" s="637"/>
      <c r="DD32" s="627" t="s">
        <v>112</v>
      </c>
      <c r="DE32" s="622"/>
      <c r="DF32" s="622"/>
      <c r="DG32" s="622"/>
      <c r="DH32" s="622"/>
      <c r="DI32" s="622"/>
      <c r="DJ32" s="622"/>
      <c r="DK32" s="623"/>
      <c r="DL32" s="627" t="s">
        <v>112</v>
      </c>
      <c r="DM32" s="622"/>
      <c r="DN32" s="622"/>
      <c r="DO32" s="622"/>
      <c r="DP32" s="622"/>
      <c r="DQ32" s="622"/>
      <c r="DR32" s="622"/>
      <c r="DS32" s="622"/>
      <c r="DT32" s="622"/>
      <c r="DU32" s="622"/>
      <c r="DV32" s="623"/>
      <c r="DW32" s="624" t="s">
        <v>112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182118</v>
      </c>
      <c r="S33" s="622"/>
      <c r="T33" s="622"/>
      <c r="U33" s="622"/>
      <c r="V33" s="622"/>
      <c r="W33" s="622"/>
      <c r="X33" s="622"/>
      <c r="Y33" s="623"/>
      <c r="Z33" s="659">
        <v>0.4</v>
      </c>
      <c r="AA33" s="659"/>
      <c r="AB33" s="659"/>
      <c r="AC33" s="659"/>
      <c r="AD33" s="660">
        <v>5183</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100</v>
      </c>
      <c r="BH33" s="606"/>
      <c r="BI33" s="606"/>
      <c r="BJ33" s="606"/>
      <c r="BK33" s="606"/>
      <c r="BL33" s="606"/>
      <c r="BM33" s="652">
        <v>100</v>
      </c>
      <c r="BN33" s="606"/>
      <c r="BO33" s="606"/>
      <c r="BP33" s="606"/>
      <c r="BQ33" s="669"/>
      <c r="BR33" s="682">
        <v>100</v>
      </c>
      <c r="BS33" s="606"/>
      <c r="BT33" s="606"/>
      <c r="BU33" s="606"/>
      <c r="BV33" s="606"/>
      <c r="BW33" s="606"/>
      <c r="BX33" s="652">
        <v>100</v>
      </c>
      <c r="BY33" s="606"/>
      <c r="BZ33" s="606"/>
      <c r="CA33" s="606"/>
      <c r="CB33" s="669"/>
      <c r="CD33" s="618" t="s">
        <v>307</v>
      </c>
      <c r="CE33" s="619"/>
      <c r="CF33" s="619"/>
      <c r="CG33" s="619"/>
      <c r="CH33" s="619"/>
      <c r="CI33" s="619"/>
      <c r="CJ33" s="619"/>
      <c r="CK33" s="619"/>
      <c r="CL33" s="619"/>
      <c r="CM33" s="619"/>
      <c r="CN33" s="619"/>
      <c r="CO33" s="619"/>
      <c r="CP33" s="619"/>
      <c r="CQ33" s="620"/>
      <c r="CR33" s="621">
        <v>19202456</v>
      </c>
      <c r="CS33" s="634"/>
      <c r="CT33" s="634"/>
      <c r="CU33" s="634"/>
      <c r="CV33" s="634"/>
      <c r="CW33" s="634"/>
      <c r="CX33" s="634"/>
      <c r="CY33" s="635"/>
      <c r="CZ33" s="624">
        <v>51.3</v>
      </c>
      <c r="DA33" s="636"/>
      <c r="DB33" s="636"/>
      <c r="DC33" s="637"/>
      <c r="DD33" s="627">
        <v>9366976</v>
      </c>
      <c r="DE33" s="634"/>
      <c r="DF33" s="634"/>
      <c r="DG33" s="634"/>
      <c r="DH33" s="634"/>
      <c r="DI33" s="634"/>
      <c r="DJ33" s="634"/>
      <c r="DK33" s="635"/>
      <c r="DL33" s="627">
        <v>2391302</v>
      </c>
      <c r="DM33" s="634"/>
      <c r="DN33" s="634"/>
      <c r="DO33" s="634"/>
      <c r="DP33" s="634"/>
      <c r="DQ33" s="634"/>
      <c r="DR33" s="634"/>
      <c r="DS33" s="634"/>
      <c r="DT33" s="634"/>
      <c r="DU33" s="634"/>
      <c r="DV33" s="635"/>
      <c r="DW33" s="624">
        <v>40.1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17408</v>
      </c>
      <c r="S34" s="622"/>
      <c r="T34" s="622"/>
      <c r="U34" s="622"/>
      <c r="V34" s="622"/>
      <c r="W34" s="622"/>
      <c r="X34" s="622"/>
      <c r="Y34" s="623"/>
      <c r="Z34" s="659">
        <v>0</v>
      </c>
      <c r="AA34" s="659"/>
      <c r="AB34" s="659"/>
      <c r="AC34" s="659"/>
      <c r="AD34" s="660" t="s">
        <v>112</v>
      </c>
      <c r="AE34" s="660"/>
      <c r="AF34" s="660"/>
      <c r="AG34" s="660"/>
      <c r="AH34" s="660"/>
      <c r="AI34" s="660"/>
      <c r="AJ34" s="660"/>
      <c r="AK34" s="660"/>
      <c r="AL34" s="624" t="s">
        <v>112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3622345</v>
      </c>
      <c r="CS34" s="622"/>
      <c r="CT34" s="622"/>
      <c r="CU34" s="622"/>
      <c r="CV34" s="622"/>
      <c r="CW34" s="622"/>
      <c r="CX34" s="622"/>
      <c r="CY34" s="623"/>
      <c r="CZ34" s="624">
        <v>9.6999999999999993</v>
      </c>
      <c r="DA34" s="636"/>
      <c r="DB34" s="636"/>
      <c r="DC34" s="637"/>
      <c r="DD34" s="627">
        <v>1529610</v>
      </c>
      <c r="DE34" s="622"/>
      <c r="DF34" s="622"/>
      <c r="DG34" s="622"/>
      <c r="DH34" s="622"/>
      <c r="DI34" s="622"/>
      <c r="DJ34" s="622"/>
      <c r="DK34" s="623"/>
      <c r="DL34" s="627">
        <v>1275853</v>
      </c>
      <c r="DM34" s="622"/>
      <c r="DN34" s="622"/>
      <c r="DO34" s="622"/>
      <c r="DP34" s="622"/>
      <c r="DQ34" s="622"/>
      <c r="DR34" s="622"/>
      <c r="DS34" s="622"/>
      <c r="DT34" s="622"/>
      <c r="DU34" s="622"/>
      <c r="DV34" s="623"/>
      <c r="DW34" s="624">
        <v>21.4</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16858569</v>
      </c>
      <c r="S35" s="622"/>
      <c r="T35" s="622"/>
      <c r="U35" s="622"/>
      <c r="V35" s="622"/>
      <c r="W35" s="622"/>
      <c r="X35" s="622"/>
      <c r="Y35" s="623"/>
      <c r="Z35" s="659">
        <v>32.799999999999997</v>
      </c>
      <c r="AA35" s="659"/>
      <c r="AB35" s="659"/>
      <c r="AC35" s="659"/>
      <c r="AD35" s="660" t="s">
        <v>112</v>
      </c>
      <c r="AE35" s="660"/>
      <c r="AF35" s="660"/>
      <c r="AG35" s="660"/>
      <c r="AH35" s="660"/>
      <c r="AI35" s="660"/>
      <c r="AJ35" s="660"/>
      <c r="AK35" s="660"/>
      <c r="AL35" s="624" t="s">
        <v>112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330214</v>
      </c>
      <c r="CS35" s="634"/>
      <c r="CT35" s="634"/>
      <c r="CU35" s="634"/>
      <c r="CV35" s="634"/>
      <c r="CW35" s="634"/>
      <c r="CX35" s="634"/>
      <c r="CY35" s="635"/>
      <c r="CZ35" s="624">
        <v>0.9</v>
      </c>
      <c r="DA35" s="636"/>
      <c r="DB35" s="636"/>
      <c r="DC35" s="637"/>
      <c r="DD35" s="627">
        <v>40459</v>
      </c>
      <c r="DE35" s="634"/>
      <c r="DF35" s="634"/>
      <c r="DG35" s="634"/>
      <c r="DH35" s="634"/>
      <c r="DI35" s="634"/>
      <c r="DJ35" s="634"/>
      <c r="DK35" s="635"/>
      <c r="DL35" s="627">
        <v>38189</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8727112</v>
      </c>
      <c r="S36" s="622"/>
      <c r="T36" s="622"/>
      <c r="U36" s="622"/>
      <c r="V36" s="622"/>
      <c r="W36" s="622"/>
      <c r="X36" s="622"/>
      <c r="Y36" s="623"/>
      <c r="Z36" s="659">
        <v>17</v>
      </c>
      <c r="AA36" s="659"/>
      <c r="AB36" s="659"/>
      <c r="AC36" s="659"/>
      <c r="AD36" s="660" t="s">
        <v>112</v>
      </c>
      <c r="AE36" s="660"/>
      <c r="AF36" s="660"/>
      <c r="AG36" s="660"/>
      <c r="AH36" s="660"/>
      <c r="AI36" s="660"/>
      <c r="AJ36" s="660"/>
      <c r="AK36" s="660"/>
      <c r="AL36" s="624" t="s">
        <v>112</v>
      </c>
      <c r="AM36" s="625"/>
      <c r="AN36" s="625"/>
      <c r="AO36" s="661"/>
      <c r="AP36" s="222"/>
      <c r="AQ36" s="670" t="s">
        <v>315</v>
      </c>
      <c r="AR36" s="671"/>
      <c r="AS36" s="671"/>
      <c r="AT36" s="671"/>
      <c r="AU36" s="671"/>
      <c r="AV36" s="671"/>
      <c r="AW36" s="671"/>
      <c r="AX36" s="671"/>
      <c r="AY36" s="672"/>
      <c r="AZ36" s="676">
        <v>2396386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81707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1629241</v>
      </c>
      <c r="CS36" s="622"/>
      <c r="CT36" s="622"/>
      <c r="CU36" s="622"/>
      <c r="CV36" s="622"/>
      <c r="CW36" s="622"/>
      <c r="CX36" s="622"/>
      <c r="CY36" s="623"/>
      <c r="CZ36" s="624">
        <v>4.4000000000000004</v>
      </c>
      <c r="DA36" s="636"/>
      <c r="DB36" s="636"/>
      <c r="DC36" s="637"/>
      <c r="DD36" s="627">
        <v>1203573</v>
      </c>
      <c r="DE36" s="622"/>
      <c r="DF36" s="622"/>
      <c r="DG36" s="622"/>
      <c r="DH36" s="622"/>
      <c r="DI36" s="622"/>
      <c r="DJ36" s="622"/>
      <c r="DK36" s="623"/>
      <c r="DL36" s="627">
        <v>771163</v>
      </c>
      <c r="DM36" s="622"/>
      <c r="DN36" s="622"/>
      <c r="DO36" s="622"/>
      <c r="DP36" s="622"/>
      <c r="DQ36" s="622"/>
      <c r="DR36" s="622"/>
      <c r="DS36" s="622"/>
      <c r="DT36" s="622"/>
      <c r="DU36" s="622"/>
      <c r="DV36" s="623"/>
      <c r="DW36" s="624">
        <v>12.9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2095723</v>
      </c>
      <c r="S37" s="622"/>
      <c r="T37" s="622"/>
      <c r="U37" s="622"/>
      <c r="V37" s="622"/>
      <c r="W37" s="622"/>
      <c r="X37" s="622"/>
      <c r="Y37" s="623"/>
      <c r="Z37" s="659">
        <v>4.0999999999999996</v>
      </c>
      <c r="AA37" s="659"/>
      <c r="AB37" s="659"/>
      <c r="AC37" s="659"/>
      <c r="AD37" s="660">
        <v>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1692384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81707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552096</v>
      </c>
      <c r="CS37" s="634"/>
      <c r="CT37" s="634"/>
      <c r="CU37" s="634"/>
      <c r="CV37" s="634"/>
      <c r="CW37" s="634"/>
      <c r="CX37" s="634"/>
      <c r="CY37" s="635"/>
      <c r="CZ37" s="624">
        <v>1.5</v>
      </c>
      <c r="DA37" s="636"/>
      <c r="DB37" s="636"/>
      <c r="DC37" s="637"/>
      <c r="DD37" s="627">
        <v>552096</v>
      </c>
      <c r="DE37" s="634"/>
      <c r="DF37" s="634"/>
      <c r="DG37" s="634"/>
      <c r="DH37" s="634"/>
      <c r="DI37" s="634"/>
      <c r="DJ37" s="634"/>
      <c r="DK37" s="635"/>
      <c r="DL37" s="627">
        <v>478335</v>
      </c>
      <c r="DM37" s="634"/>
      <c r="DN37" s="634"/>
      <c r="DO37" s="634"/>
      <c r="DP37" s="634"/>
      <c r="DQ37" s="634"/>
      <c r="DR37" s="634"/>
      <c r="DS37" s="634"/>
      <c r="DT37" s="634"/>
      <c r="DU37" s="634"/>
      <c r="DV37" s="635"/>
      <c r="DW37" s="624">
        <v>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t="s">
        <v>112</v>
      </c>
      <c r="S38" s="622"/>
      <c r="T38" s="622"/>
      <c r="U38" s="622"/>
      <c r="V38" s="622"/>
      <c r="W38" s="622"/>
      <c r="X38" s="622"/>
      <c r="Y38" s="623"/>
      <c r="Z38" s="659" t="s">
        <v>112</v>
      </c>
      <c r="AA38" s="659"/>
      <c r="AB38" s="659"/>
      <c r="AC38" s="659"/>
      <c r="AD38" s="660" t="s">
        <v>112</v>
      </c>
      <c r="AE38" s="660"/>
      <c r="AF38" s="660"/>
      <c r="AG38" s="660"/>
      <c r="AH38" s="660"/>
      <c r="AI38" s="660"/>
      <c r="AJ38" s="660"/>
      <c r="AK38" s="660"/>
      <c r="AL38" s="624" t="s">
        <v>112</v>
      </c>
      <c r="AM38" s="625"/>
      <c r="AN38" s="625"/>
      <c r="AO38" s="661"/>
      <c r="AQ38" s="654" t="s">
        <v>323</v>
      </c>
      <c r="AR38" s="655"/>
      <c r="AS38" s="655"/>
      <c r="AT38" s="655"/>
      <c r="AU38" s="655"/>
      <c r="AV38" s="655"/>
      <c r="AW38" s="655"/>
      <c r="AX38" s="655"/>
      <c r="AY38" s="656"/>
      <c r="AZ38" s="621">
        <v>208330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1745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2330829</v>
      </c>
      <c r="CS38" s="622"/>
      <c r="CT38" s="622"/>
      <c r="CU38" s="622"/>
      <c r="CV38" s="622"/>
      <c r="CW38" s="622"/>
      <c r="CX38" s="622"/>
      <c r="CY38" s="623"/>
      <c r="CZ38" s="624">
        <v>6.2</v>
      </c>
      <c r="DA38" s="636"/>
      <c r="DB38" s="636"/>
      <c r="DC38" s="637"/>
      <c r="DD38" s="627">
        <v>1263338</v>
      </c>
      <c r="DE38" s="622"/>
      <c r="DF38" s="622"/>
      <c r="DG38" s="622"/>
      <c r="DH38" s="622"/>
      <c r="DI38" s="622"/>
      <c r="DJ38" s="622"/>
      <c r="DK38" s="623"/>
      <c r="DL38" s="627">
        <v>306097</v>
      </c>
      <c r="DM38" s="622"/>
      <c r="DN38" s="622"/>
      <c r="DO38" s="622"/>
      <c r="DP38" s="622"/>
      <c r="DQ38" s="622"/>
      <c r="DR38" s="622"/>
      <c r="DS38" s="622"/>
      <c r="DT38" s="622"/>
      <c r="DU38" s="622"/>
      <c r="DV38" s="623"/>
      <c r="DW38" s="624">
        <v>5.0999999999999996</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112</v>
      </c>
      <c r="S39" s="622"/>
      <c r="T39" s="622"/>
      <c r="U39" s="622"/>
      <c r="V39" s="622"/>
      <c r="W39" s="622"/>
      <c r="X39" s="622"/>
      <c r="Y39" s="623"/>
      <c r="Z39" s="659" t="s">
        <v>112</v>
      </c>
      <c r="AA39" s="659"/>
      <c r="AB39" s="659"/>
      <c r="AC39" s="659"/>
      <c r="AD39" s="660" t="s">
        <v>112</v>
      </c>
      <c r="AE39" s="660"/>
      <c r="AF39" s="660"/>
      <c r="AG39" s="660"/>
      <c r="AH39" s="660"/>
      <c r="AI39" s="660"/>
      <c r="AJ39" s="660"/>
      <c r="AK39" s="660"/>
      <c r="AL39" s="624" t="s">
        <v>112</v>
      </c>
      <c r="AM39" s="625"/>
      <c r="AN39" s="625"/>
      <c r="AO39" s="661"/>
      <c r="AQ39" s="654" t="s">
        <v>327</v>
      </c>
      <c r="AR39" s="655"/>
      <c r="AS39" s="655"/>
      <c r="AT39" s="655"/>
      <c r="AU39" s="655"/>
      <c r="AV39" s="655"/>
      <c r="AW39" s="655"/>
      <c r="AX39" s="655"/>
      <c r="AY39" s="656"/>
      <c r="AZ39" s="621">
        <v>48336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2959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11174827</v>
      </c>
      <c r="CS39" s="634"/>
      <c r="CT39" s="634"/>
      <c r="CU39" s="634"/>
      <c r="CV39" s="634"/>
      <c r="CW39" s="634"/>
      <c r="CX39" s="634"/>
      <c r="CY39" s="635"/>
      <c r="CZ39" s="624">
        <v>29.8</v>
      </c>
      <c r="DA39" s="636"/>
      <c r="DB39" s="636"/>
      <c r="DC39" s="637"/>
      <c r="DD39" s="627">
        <v>5329996</v>
      </c>
      <c r="DE39" s="634"/>
      <c r="DF39" s="634"/>
      <c r="DG39" s="634"/>
      <c r="DH39" s="634"/>
      <c r="DI39" s="634"/>
      <c r="DJ39" s="634"/>
      <c r="DK39" s="635"/>
      <c r="DL39" s="627" t="s">
        <v>112</v>
      </c>
      <c r="DM39" s="634"/>
      <c r="DN39" s="634"/>
      <c r="DO39" s="634"/>
      <c r="DP39" s="634"/>
      <c r="DQ39" s="634"/>
      <c r="DR39" s="634"/>
      <c r="DS39" s="634"/>
      <c r="DT39" s="634"/>
      <c r="DU39" s="634"/>
      <c r="DV39" s="635"/>
      <c r="DW39" s="624" t="s">
        <v>112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112</v>
      </c>
      <c r="S40" s="622"/>
      <c r="T40" s="622"/>
      <c r="U40" s="622"/>
      <c r="V40" s="622"/>
      <c r="W40" s="622"/>
      <c r="X40" s="622"/>
      <c r="Y40" s="623"/>
      <c r="Z40" s="659" t="s">
        <v>112</v>
      </c>
      <c r="AA40" s="659"/>
      <c r="AB40" s="659"/>
      <c r="AC40" s="659"/>
      <c r="AD40" s="660" t="s">
        <v>112</v>
      </c>
      <c r="AE40" s="660"/>
      <c r="AF40" s="660"/>
      <c r="AG40" s="660"/>
      <c r="AH40" s="660"/>
      <c r="AI40" s="660"/>
      <c r="AJ40" s="660"/>
      <c r="AK40" s="660"/>
      <c r="AL40" s="624" t="s">
        <v>112</v>
      </c>
      <c r="AM40" s="625"/>
      <c r="AN40" s="625"/>
      <c r="AO40" s="661"/>
      <c r="AQ40" s="654" t="s">
        <v>331</v>
      </c>
      <c r="AR40" s="655"/>
      <c r="AS40" s="655"/>
      <c r="AT40" s="655"/>
      <c r="AU40" s="655"/>
      <c r="AV40" s="655"/>
      <c r="AW40" s="655"/>
      <c r="AX40" s="655"/>
      <c r="AY40" s="656"/>
      <c r="AZ40" s="621">
        <v>17221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115000</v>
      </c>
      <c r="CS40" s="622"/>
      <c r="CT40" s="622"/>
      <c r="CU40" s="622"/>
      <c r="CV40" s="622"/>
      <c r="CW40" s="622"/>
      <c r="CX40" s="622"/>
      <c r="CY40" s="623"/>
      <c r="CZ40" s="624">
        <v>0.3</v>
      </c>
      <c r="DA40" s="636"/>
      <c r="DB40" s="636"/>
      <c r="DC40" s="637"/>
      <c r="DD40" s="627" t="s">
        <v>112</v>
      </c>
      <c r="DE40" s="622"/>
      <c r="DF40" s="622"/>
      <c r="DG40" s="622"/>
      <c r="DH40" s="622"/>
      <c r="DI40" s="622"/>
      <c r="DJ40" s="622"/>
      <c r="DK40" s="623"/>
      <c r="DL40" s="627" t="s">
        <v>112</v>
      </c>
      <c r="DM40" s="622"/>
      <c r="DN40" s="622"/>
      <c r="DO40" s="622"/>
      <c r="DP40" s="622"/>
      <c r="DQ40" s="622"/>
      <c r="DR40" s="622"/>
      <c r="DS40" s="622"/>
      <c r="DT40" s="622"/>
      <c r="DU40" s="622"/>
      <c r="DV40" s="623"/>
      <c r="DW40" s="624" t="s">
        <v>112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51401508</v>
      </c>
      <c r="S41" s="646"/>
      <c r="T41" s="646"/>
      <c r="U41" s="646"/>
      <c r="V41" s="646"/>
      <c r="W41" s="646"/>
      <c r="X41" s="646"/>
      <c r="Y41" s="649"/>
      <c r="Z41" s="650">
        <v>100</v>
      </c>
      <c r="AA41" s="650"/>
      <c r="AB41" s="650"/>
      <c r="AC41" s="650"/>
      <c r="AD41" s="651">
        <v>5962050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138111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v>46</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112</v>
      </c>
      <c r="CS41" s="634"/>
      <c r="CT41" s="634"/>
      <c r="CU41" s="634"/>
      <c r="CV41" s="634"/>
      <c r="CW41" s="634"/>
      <c r="CX41" s="634"/>
      <c r="CY41" s="635"/>
      <c r="CZ41" s="624" t="s">
        <v>112</v>
      </c>
      <c r="DA41" s="636"/>
      <c r="DB41" s="636"/>
      <c r="DC41" s="637"/>
      <c r="DD41" s="627" t="s">
        <v>112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292004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509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16283418</v>
      </c>
      <c r="CS42" s="634"/>
      <c r="CT42" s="634"/>
      <c r="CU42" s="634"/>
      <c r="CV42" s="634"/>
      <c r="CW42" s="634"/>
      <c r="CX42" s="634"/>
      <c r="CY42" s="635"/>
      <c r="CZ42" s="624">
        <v>43.5</v>
      </c>
      <c r="DA42" s="636"/>
      <c r="DB42" s="636"/>
      <c r="DC42" s="637"/>
      <c r="DD42" s="627">
        <v>3789620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t="s">
        <v>112</v>
      </c>
      <c r="CS43" s="634"/>
      <c r="CT43" s="634"/>
      <c r="CU43" s="634"/>
      <c r="CV43" s="634"/>
      <c r="CW43" s="634"/>
      <c r="CX43" s="634"/>
      <c r="CY43" s="635"/>
      <c r="CZ43" s="624" t="s">
        <v>112</v>
      </c>
      <c r="DA43" s="636"/>
      <c r="DB43" s="636"/>
      <c r="DC43" s="637"/>
      <c r="DD43" s="627" t="s">
        <v>112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15829526</v>
      </c>
      <c r="CS44" s="622"/>
      <c r="CT44" s="622"/>
      <c r="CU44" s="622"/>
      <c r="CV44" s="622"/>
      <c r="CW44" s="622"/>
      <c r="CX44" s="622"/>
      <c r="CY44" s="623"/>
      <c r="CZ44" s="624">
        <v>42.3</v>
      </c>
      <c r="DA44" s="625"/>
      <c r="DB44" s="625"/>
      <c r="DC44" s="626"/>
      <c r="DD44" s="627">
        <v>3335728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14489651</v>
      </c>
      <c r="CS45" s="634"/>
      <c r="CT45" s="634"/>
      <c r="CU45" s="634"/>
      <c r="CV45" s="634"/>
      <c r="CW45" s="634"/>
      <c r="CX45" s="634"/>
      <c r="CY45" s="635"/>
      <c r="CZ45" s="624">
        <v>38.700000000000003</v>
      </c>
      <c r="DA45" s="636"/>
      <c r="DB45" s="636"/>
      <c r="DC45" s="637"/>
      <c r="DD45" s="627">
        <v>2200964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1339875</v>
      </c>
      <c r="CS46" s="622"/>
      <c r="CT46" s="622"/>
      <c r="CU46" s="622"/>
      <c r="CV46" s="622"/>
      <c r="CW46" s="622"/>
      <c r="CX46" s="622"/>
      <c r="CY46" s="623"/>
      <c r="CZ46" s="624">
        <v>3.6</v>
      </c>
      <c r="DA46" s="625"/>
      <c r="DB46" s="625"/>
      <c r="DC46" s="626"/>
      <c r="DD46" s="627">
        <v>1134764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453892</v>
      </c>
      <c r="CS47" s="634"/>
      <c r="CT47" s="634"/>
      <c r="CU47" s="634"/>
      <c r="CV47" s="634"/>
      <c r="CW47" s="634"/>
      <c r="CX47" s="634"/>
      <c r="CY47" s="635"/>
      <c r="CZ47" s="624">
        <v>1.2</v>
      </c>
      <c r="DA47" s="636"/>
      <c r="DB47" s="636"/>
      <c r="DC47" s="637"/>
      <c r="DD47" s="627">
        <v>453892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112</v>
      </c>
      <c r="CS48" s="622"/>
      <c r="CT48" s="622"/>
      <c r="CU48" s="622"/>
      <c r="CV48" s="622"/>
      <c r="CW48" s="622"/>
      <c r="CX48" s="622"/>
      <c r="CY48" s="623"/>
      <c r="CZ48" s="624" t="s">
        <v>112</v>
      </c>
      <c r="DA48" s="625"/>
      <c r="DB48" s="625"/>
      <c r="DC48" s="626"/>
      <c r="DD48" s="627" t="s">
        <v>112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37447224</v>
      </c>
      <c r="CS49" s="606"/>
      <c r="CT49" s="606"/>
      <c r="CU49" s="606"/>
      <c r="CV49" s="606"/>
      <c r="CW49" s="606"/>
      <c r="CX49" s="606"/>
      <c r="CY49" s="607"/>
      <c r="CZ49" s="608">
        <v>100</v>
      </c>
      <c r="DA49" s="609"/>
      <c r="DB49" s="609"/>
      <c r="DC49" s="610"/>
      <c r="DD49" s="611">
        <v>14840619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4oLj1yJu5nHtlVvUvbL9ECpyfszK0ovd7ZcvqI9I0ejh5F/D6z4xOxW0BHXYGd2EbAALmN+VWyQcgGxL7BeuA==" saltValue="RJcSWB1T6OkVoWRmdeON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V78" sqref="V78:Z78"/>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51334</v>
      </c>
      <c r="R7" s="1103"/>
      <c r="S7" s="1103"/>
      <c r="T7" s="1103"/>
      <c r="U7" s="1103"/>
      <c r="V7" s="1103">
        <v>37398</v>
      </c>
      <c r="W7" s="1103"/>
      <c r="X7" s="1103"/>
      <c r="Y7" s="1103"/>
      <c r="Z7" s="1103"/>
      <c r="AA7" s="1103">
        <v>13936</v>
      </c>
      <c r="AB7" s="1103"/>
      <c r="AC7" s="1103"/>
      <c r="AD7" s="1103"/>
      <c r="AE7" s="1104"/>
      <c r="AF7" s="1105">
        <v>893</v>
      </c>
      <c r="AG7" s="1106"/>
      <c r="AH7" s="1106"/>
      <c r="AI7" s="1106"/>
      <c r="AJ7" s="1107"/>
      <c r="AK7" s="1108">
        <v>11</v>
      </c>
      <c r="AL7" s="1109"/>
      <c r="AM7" s="1109"/>
      <c r="AN7" s="1109"/>
      <c r="AO7" s="1109"/>
      <c r="AP7" s="1109">
        <v>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81</v>
      </c>
      <c r="R8" s="1039"/>
      <c r="S8" s="1039"/>
      <c r="T8" s="1039"/>
      <c r="U8" s="1039"/>
      <c r="V8" s="1039">
        <v>63</v>
      </c>
      <c r="W8" s="1039"/>
      <c r="X8" s="1039"/>
      <c r="Y8" s="1039"/>
      <c r="Z8" s="1039"/>
      <c r="AA8" s="1039">
        <v>18</v>
      </c>
      <c r="AB8" s="1039"/>
      <c r="AC8" s="1039"/>
      <c r="AD8" s="1039"/>
      <c r="AE8" s="1040"/>
      <c r="AF8" s="1035">
        <v>18</v>
      </c>
      <c r="AG8" s="1036"/>
      <c r="AH8" s="1036"/>
      <c r="AI8" s="1036"/>
      <c r="AJ8" s="1037"/>
      <c r="AK8" s="1080">
        <v>21</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16</v>
      </c>
      <c r="R9" s="1039"/>
      <c r="S9" s="1039"/>
      <c r="T9" s="1039"/>
      <c r="U9" s="1039"/>
      <c r="V9" s="1039">
        <v>16</v>
      </c>
      <c r="W9" s="1039"/>
      <c r="X9" s="1039"/>
      <c r="Y9" s="1039"/>
      <c r="Z9" s="1039"/>
      <c r="AA9" s="1039">
        <v>0</v>
      </c>
      <c r="AB9" s="1039"/>
      <c r="AC9" s="1039"/>
      <c r="AD9" s="1039"/>
      <c r="AE9" s="1040"/>
      <c r="AF9" s="1035">
        <v>0</v>
      </c>
      <c r="AG9" s="1036"/>
      <c r="AH9" s="1036"/>
      <c r="AI9" s="1036"/>
      <c r="AJ9" s="1037"/>
      <c r="AK9" s="1080">
        <v>8</v>
      </c>
      <c r="AL9" s="1081"/>
      <c r="AM9" s="1081"/>
      <c r="AN9" s="1081"/>
      <c r="AO9" s="1081"/>
      <c r="AP9" s="1081">
        <v>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911</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112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2073</v>
      </c>
      <c r="R28" s="1051"/>
      <c r="S28" s="1051"/>
      <c r="T28" s="1051"/>
      <c r="U28" s="1051"/>
      <c r="V28" s="1051">
        <v>1992</v>
      </c>
      <c r="W28" s="1051"/>
      <c r="X28" s="1051"/>
      <c r="Y28" s="1051"/>
      <c r="Z28" s="1051"/>
      <c r="AA28" s="1051">
        <v>81</v>
      </c>
      <c r="AB28" s="1051"/>
      <c r="AC28" s="1051"/>
      <c r="AD28" s="1051"/>
      <c r="AE28" s="1052"/>
      <c r="AF28" s="1053">
        <v>82</v>
      </c>
      <c r="AG28" s="1051"/>
      <c r="AH28" s="1051"/>
      <c r="AI28" s="1051"/>
      <c r="AJ28" s="1054"/>
      <c r="AK28" s="1042">
        <v>138</v>
      </c>
      <c r="AL28" s="1043"/>
      <c r="AM28" s="1043"/>
      <c r="AN28" s="1043"/>
      <c r="AO28" s="1043"/>
      <c r="AP28" s="1043">
        <v>0</v>
      </c>
      <c r="AQ28" s="1043"/>
      <c r="AR28" s="1043"/>
      <c r="AS28" s="1043"/>
      <c r="AT28" s="1043"/>
      <c r="AU28" s="1043">
        <v>0</v>
      </c>
      <c r="AV28" s="1043"/>
      <c r="AW28" s="1043"/>
      <c r="AX28" s="1043"/>
      <c r="AY28" s="1043"/>
      <c r="AZ28" s="1044">
        <v>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1146</v>
      </c>
      <c r="R29" s="1039"/>
      <c r="S29" s="1039"/>
      <c r="T29" s="1039"/>
      <c r="U29" s="1039"/>
      <c r="V29" s="1039">
        <v>1082</v>
      </c>
      <c r="W29" s="1039"/>
      <c r="X29" s="1039"/>
      <c r="Y29" s="1039"/>
      <c r="Z29" s="1039"/>
      <c r="AA29" s="1039">
        <v>64</v>
      </c>
      <c r="AB29" s="1039"/>
      <c r="AC29" s="1039"/>
      <c r="AD29" s="1039"/>
      <c r="AE29" s="1040"/>
      <c r="AF29" s="1035">
        <v>64</v>
      </c>
      <c r="AG29" s="1036"/>
      <c r="AH29" s="1036"/>
      <c r="AI29" s="1036"/>
      <c r="AJ29" s="1037"/>
      <c r="AK29" s="980">
        <v>180</v>
      </c>
      <c r="AL29" s="971"/>
      <c r="AM29" s="971"/>
      <c r="AN29" s="971"/>
      <c r="AO29" s="971"/>
      <c r="AP29" s="971">
        <v>0</v>
      </c>
      <c r="AQ29" s="971"/>
      <c r="AR29" s="971"/>
      <c r="AS29" s="971"/>
      <c r="AT29" s="971"/>
      <c r="AU29" s="971">
        <v>0</v>
      </c>
      <c r="AV29" s="971"/>
      <c r="AW29" s="971"/>
      <c r="AX29" s="971"/>
      <c r="AY29" s="971"/>
      <c r="AZ29" s="1041">
        <v>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8</v>
      </c>
      <c r="R30" s="1039"/>
      <c r="S30" s="1039"/>
      <c r="T30" s="1039"/>
      <c r="U30" s="1039"/>
      <c r="V30" s="1039">
        <v>7</v>
      </c>
      <c r="W30" s="1039"/>
      <c r="X30" s="1039"/>
      <c r="Y30" s="1039"/>
      <c r="Z30" s="1039"/>
      <c r="AA30" s="1039">
        <v>1</v>
      </c>
      <c r="AB30" s="1039"/>
      <c r="AC30" s="1039"/>
      <c r="AD30" s="1039"/>
      <c r="AE30" s="1040"/>
      <c r="AF30" s="1035">
        <v>0</v>
      </c>
      <c r="AG30" s="1036"/>
      <c r="AH30" s="1036"/>
      <c r="AI30" s="1036"/>
      <c r="AJ30" s="1037"/>
      <c r="AK30" s="980">
        <v>0</v>
      </c>
      <c r="AL30" s="971"/>
      <c r="AM30" s="971"/>
      <c r="AN30" s="971"/>
      <c r="AO30" s="971"/>
      <c r="AP30" s="971">
        <v>0</v>
      </c>
      <c r="AQ30" s="971"/>
      <c r="AR30" s="971"/>
      <c r="AS30" s="971"/>
      <c r="AT30" s="971"/>
      <c r="AU30" s="971">
        <v>0</v>
      </c>
      <c r="AV30" s="971"/>
      <c r="AW30" s="971"/>
      <c r="AX30" s="971"/>
      <c r="AY30" s="971"/>
      <c r="AZ30" s="1041">
        <v>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37</v>
      </c>
      <c r="R31" s="1039"/>
      <c r="S31" s="1039"/>
      <c r="T31" s="1039"/>
      <c r="U31" s="1039"/>
      <c r="V31" s="1039">
        <v>36</v>
      </c>
      <c r="W31" s="1039"/>
      <c r="X31" s="1039"/>
      <c r="Y31" s="1039"/>
      <c r="Z31" s="1039"/>
      <c r="AA31" s="1039">
        <v>1</v>
      </c>
      <c r="AB31" s="1039"/>
      <c r="AC31" s="1039"/>
      <c r="AD31" s="1039"/>
      <c r="AE31" s="1040"/>
      <c r="AF31" s="1035">
        <v>0</v>
      </c>
      <c r="AG31" s="1036"/>
      <c r="AH31" s="1036"/>
      <c r="AI31" s="1036"/>
      <c r="AJ31" s="1037"/>
      <c r="AK31" s="980">
        <v>27</v>
      </c>
      <c r="AL31" s="971"/>
      <c r="AM31" s="971"/>
      <c r="AN31" s="971"/>
      <c r="AO31" s="971"/>
      <c r="AP31" s="971">
        <v>0</v>
      </c>
      <c r="AQ31" s="971"/>
      <c r="AR31" s="971"/>
      <c r="AS31" s="971"/>
      <c r="AT31" s="971"/>
      <c r="AU31" s="971">
        <v>0</v>
      </c>
      <c r="AV31" s="971"/>
      <c r="AW31" s="971"/>
      <c r="AX31" s="971"/>
      <c r="AY31" s="971"/>
      <c r="AZ31" s="1041">
        <v>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624</v>
      </c>
      <c r="R32" s="1039"/>
      <c r="S32" s="1039"/>
      <c r="T32" s="1039"/>
      <c r="U32" s="1039"/>
      <c r="V32" s="1039">
        <v>621</v>
      </c>
      <c r="W32" s="1039"/>
      <c r="X32" s="1039"/>
      <c r="Y32" s="1039"/>
      <c r="Z32" s="1039"/>
      <c r="AA32" s="1039">
        <v>3</v>
      </c>
      <c r="AB32" s="1039"/>
      <c r="AC32" s="1039"/>
      <c r="AD32" s="1039"/>
      <c r="AE32" s="1040"/>
      <c r="AF32" s="1035" t="s">
        <v>112</v>
      </c>
      <c r="AG32" s="1036"/>
      <c r="AH32" s="1036"/>
      <c r="AI32" s="1036"/>
      <c r="AJ32" s="1037"/>
      <c r="AK32" s="980">
        <v>141</v>
      </c>
      <c r="AL32" s="971"/>
      <c r="AM32" s="971"/>
      <c r="AN32" s="971"/>
      <c r="AO32" s="971"/>
      <c r="AP32" s="971">
        <v>0</v>
      </c>
      <c r="AQ32" s="971"/>
      <c r="AR32" s="971"/>
      <c r="AS32" s="971"/>
      <c r="AT32" s="971"/>
      <c r="AU32" s="971">
        <v>0</v>
      </c>
      <c r="AV32" s="971"/>
      <c r="AW32" s="971"/>
      <c r="AX32" s="971"/>
      <c r="AY32" s="971"/>
      <c r="AZ32" s="1041">
        <v>0</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85</v>
      </c>
      <c r="R33" s="1039"/>
      <c r="S33" s="1039"/>
      <c r="T33" s="1039"/>
      <c r="U33" s="1039"/>
      <c r="V33" s="1039">
        <v>25</v>
      </c>
      <c r="W33" s="1039"/>
      <c r="X33" s="1039"/>
      <c r="Y33" s="1039"/>
      <c r="Z33" s="1039"/>
      <c r="AA33" s="1039">
        <v>60</v>
      </c>
      <c r="AB33" s="1039"/>
      <c r="AC33" s="1039"/>
      <c r="AD33" s="1039"/>
      <c r="AE33" s="1040"/>
      <c r="AF33" s="1035" t="s">
        <v>112</v>
      </c>
      <c r="AG33" s="1036"/>
      <c r="AH33" s="1036"/>
      <c r="AI33" s="1036"/>
      <c r="AJ33" s="1037"/>
      <c r="AK33" s="980">
        <v>67</v>
      </c>
      <c r="AL33" s="971"/>
      <c r="AM33" s="971"/>
      <c r="AN33" s="971"/>
      <c r="AO33" s="971"/>
      <c r="AP33" s="971">
        <v>0</v>
      </c>
      <c r="AQ33" s="971"/>
      <c r="AR33" s="971"/>
      <c r="AS33" s="971"/>
      <c r="AT33" s="971"/>
      <c r="AU33" s="971">
        <v>0</v>
      </c>
      <c r="AV33" s="971"/>
      <c r="AW33" s="971"/>
      <c r="AX33" s="971"/>
      <c r="AY33" s="971"/>
      <c r="AZ33" s="1041">
        <v>0</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2826</v>
      </c>
      <c r="R34" s="1039"/>
      <c r="S34" s="1039"/>
      <c r="T34" s="1039"/>
      <c r="U34" s="1039"/>
      <c r="V34" s="1039">
        <v>1282</v>
      </c>
      <c r="W34" s="1039"/>
      <c r="X34" s="1039"/>
      <c r="Y34" s="1039"/>
      <c r="Z34" s="1039"/>
      <c r="AA34" s="1039">
        <v>1544</v>
      </c>
      <c r="AB34" s="1039"/>
      <c r="AC34" s="1039"/>
      <c r="AD34" s="1039"/>
      <c r="AE34" s="1040"/>
      <c r="AF34" s="1035">
        <v>0</v>
      </c>
      <c r="AG34" s="1036"/>
      <c r="AH34" s="1036"/>
      <c r="AI34" s="1036"/>
      <c r="AJ34" s="1037"/>
      <c r="AK34" s="980">
        <v>1692</v>
      </c>
      <c r="AL34" s="971"/>
      <c r="AM34" s="971"/>
      <c r="AN34" s="971"/>
      <c r="AO34" s="971"/>
      <c r="AP34" s="971">
        <v>0</v>
      </c>
      <c r="AQ34" s="971"/>
      <c r="AR34" s="971"/>
      <c r="AS34" s="971"/>
      <c r="AT34" s="971"/>
      <c r="AU34" s="971">
        <v>0</v>
      </c>
      <c r="AV34" s="971"/>
      <c r="AW34" s="971"/>
      <c r="AX34" s="971"/>
      <c r="AY34" s="971"/>
      <c r="AZ34" s="1041">
        <v>0</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112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4504</v>
      </c>
      <c r="R68" s="982"/>
      <c r="S68" s="982"/>
      <c r="T68" s="982"/>
      <c r="U68" s="982"/>
      <c r="V68" s="982">
        <v>4453</v>
      </c>
      <c r="W68" s="982"/>
      <c r="X68" s="982"/>
      <c r="Y68" s="982"/>
      <c r="Z68" s="982"/>
      <c r="AA68" s="982">
        <v>51</v>
      </c>
      <c r="AB68" s="982"/>
      <c r="AC68" s="982"/>
      <c r="AD68" s="982"/>
      <c r="AE68" s="982"/>
      <c r="AF68" s="982">
        <v>51</v>
      </c>
      <c r="AG68" s="982"/>
      <c r="AH68" s="982"/>
      <c r="AI68" s="982"/>
      <c r="AJ68" s="982"/>
      <c r="AK68" s="982">
        <v>0</v>
      </c>
      <c r="AL68" s="982"/>
      <c r="AM68" s="982"/>
      <c r="AN68" s="982"/>
      <c r="AO68" s="982"/>
      <c r="AP68" s="982">
        <v>214</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60</v>
      </c>
      <c r="R69" s="971"/>
      <c r="S69" s="971"/>
      <c r="T69" s="971"/>
      <c r="U69" s="971"/>
      <c r="V69" s="971">
        <v>60</v>
      </c>
      <c r="W69" s="971"/>
      <c r="X69" s="971"/>
      <c r="Y69" s="971"/>
      <c r="Z69" s="971"/>
      <c r="AA69" s="971">
        <v>0</v>
      </c>
      <c r="AB69" s="971"/>
      <c r="AC69" s="971"/>
      <c r="AD69" s="971"/>
      <c r="AE69" s="971"/>
      <c r="AF69" s="971">
        <v>0</v>
      </c>
      <c r="AG69" s="971"/>
      <c r="AH69" s="971"/>
      <c r="AI69" s="971"/>
      <c r="AJ69" s="971"/>
      <c r="AK69" s="971">
        <v>0</v>
      </c>
      <c r="AL69" s="971"/>
      <c r="AM69" s="971"/>
      <c r="AN69" s="971"/>
      <c r="AO69" s="971"/>
      <c r="AP69" s="971">
        <v>0</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555</v>
      </c>
      <c r="C70" s="975"/>
      <c r="D70" s="975"/>
      <c r="E70" s="975"/>
      <c r="F70" s="975"/>
      <c r="G70" s="975"/>
      <c r="H70" s="975"/>
      <c r="I70" s="975"/>
      <c r="J70" s="975"/>
      <c r="K70" s="975"/>
      <c r="L70" s="975"/>
      <c r="M70" s="975"/>
      <c r="N70" s="975"/>
      <c r="O70" s="975"/>
      <c r="P70" s="976"/>
      <c r="Q70" s="977">
        <v>1280</v>
      </c>
      <c r="R70" s="971"/>
      <c r="S70" s="971"/>
      <c r="T70" s="971"/>
      <c r="U70" s="971"/>
      <c r="V70" s="971">
        <v>1222</v>
      </c>
      <c r="W70" s="971"/>
      <c r="X70" s="971"/>
      <c r="Y70" s="971"/>
      <c r="Z70" s="971"/>
      <c r="AA70" s="971">
        <v>58</v>
      </c>
      <c r="AB70" s="971"/>
      <c r="AC70" s="971"/>
      <c r="AD70" s="971"/>
      <c r="AE70" s="971"/>
      <c r="AF70" s="971">
        <v>58</v>
      </c>
      <c r="AG70" s="971"/>
      <c r="AH70" s="971"/>
      <c r="AI70" s="971"/>
      <c r="AJ70" s="971"/>
      <c r="AK70" s="971">
        <v>0</v>
      </c>
      <c r="AL70" s="971"/>
      <c r="AM70" s="971"/>
      <c r="AN70" s="971"/>
      <c r="AO70" s="971"/>
      <c r="AP70" s="971">
        <v>0</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261159</v>
      </c>
      <c r="R71" s="971"/>
      <c r="S71" s="971"/>
      <c r="T71" s="971"/>
      <c r="U71" s="971"/>
      <c r="V71" s="971">
        <v>254522</v>
      </c>
      <c r="W71" s="971"/>
      <c r="X71" s="971"/>
      <c r="Y71" s="971"/>
      <c r="Z71" s="971"/>
      <c r="AA71" s="971">
        <v>6637</v>
      </c>
      <c r="AB71" s="971"/>
      <c r="AC71" s="971"/>
      <c r="AD71" s="971"/>
      <c r="AE71" s="971"/>
      <c r="AF71" s="971">
        <v>6336</v>
      </c>
      <c r="AG71" s="971"/>
      <c r="AH71" s="971"/>
      <c r="AI71" s="971"/>
      <c r="AJ71" s="971"/>
      <c r="AK71" s="971">
        <v>983</v>
      </c>
      <c r="AL71" s="971"/>
      <c r="AM71" s="971"/>
      <c r="AN71" s="971"/>
      <c r="AO71" s="971"/>
      <c r="AP71" s="971">
        <v>0</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7299</v>
      </c>
      <c r="R72" s="971"/>
      <c r="S72" s="971"/>
      <c r="T72" s="971"/>
      <c r="U72" s="971"/>
      <c r="V72" s="971">
        <v>4954</v>
      </c>
      <c r="W72" s="971"/>
      <c r="X72" s="971"/>
      <c r="Y72" s="971"/>
      <c r="Z72" s="971"/>
      <c r="AA72" s="971">
        <v>2345</v>
      </c>
      <c r="AB72" s="971"/>
      <c r="AC72" s="971"/>
      <c r="AD72" s="971"/>
      <c r="AE72" s="971"/>
      <c r="AF72" s="971">
        <v>0</v>
      </c>
      <c r="AG72" s="971"/>
      <c r="AH72" s="971"/>
      <c r="AI72" s="971"/>
      <c r="AJ72" s="971"/>
      <c r="AK72" s="971">
        <v>14</v>
      </c>
      <c r="AL72" s="971"/>
      <c r="AM72" s="971"/>
      <c r="AN72" s="971"/>
      <c r="AO72" s="971"/>
      <c r="AP72" s="971">
        <v>0</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558</v>
      </c>
      <c r="C73" s="975"/>
      <c r="D73" s="975"/>
      <c r="E73" s="975"/>
      <c r="F73" s="975"/>
      <c r="G73" s="975"/>
      <c r="H73" s="975"/>
      <c r="I73" s="975"/>
      <c r="J73" s="975"/>
      <c r="K73" s="975"/>
      <c r="L73" s="975"/>
      <c r="M73" s="975"/>
      <c r="N73" s="975"/>
      <c r="O73" s="975"/>
      <c r="P73" s="976"/>
      <c r="Q73" s="977">
        <v>1438</v>
      </c>
      <c r="R73" s="971"/>
      <c r="S73" s="971"/>
      <c r="T73" s="971"/>
      <c r="U73" s="971"/>
      <c r="V73" s="971">
        <v>1437</v>
      </c>
      <c r="W73" s="971"/>
      <c r="X73" s="971"/>
      <c r="Y73" s="971"/>
      <c r="Z73" s="971"/>
      <c r="AA73" s="971">
        <v>1</v>
      </c>
      <c r="AB73" s="971"/>
      <c r="AC73" s="971"/>
      <c r="AD73" s="971"/>
      <c r="AE73" s="971"/>
      <c r="AF73" s="971">
        <v>0</v>
      </c>
      <c r="AG73" s="971"/>
      <c r="AH73" s="971"/>
      <c r="AI73" s="971"/>
      <c r="AJ73" s="971"/>
      <c r="AK73" s="971">
        <v>0</v>
      </c>
      <c r="AL73" s="971"/>
      <c r="AM73" s="971"/>
      <c r="AN73" s="971"/>
      <c r="AO73" s="971"/>
      <c r="AP73" s="971">
        <v>0</v>
      </c>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559</v>
      </c>
      <c r="C74" s="975"/>
      <c r="D74" s="975"/>
      <c r="E74" s="975"/>
      <c r="F74" s="975"/>
      <c r="G74" s="975"/>
      <c r="H74" s="975"/>
      <c r="I74" s="975"/>
      <c r="J74" s="975"/>
      <c r="K74" s="975"/>
      <c r="L74" s="975"/>
      <c r="M74" s="975"/>
      <c r="N74" s="975"/>
      <c r="O74" s="975"/>
      <c r="P74" s="976"/>
      <c r="Q74" s="977">
        <v>1</v>
      </c>
      <c r="R74" s="971"/>
      <c r="S74" s="971"/>
      <c r="T74" s="971"/>
      <c r="U74" s="971"/>
      <c r="V74" s="971">
        <v>0</v>
      </c>
      <c r="W74" s="971"/>
      <c r="X74" s="971"/>
      <c r="Y74" s="971"/>
      <c r="Z74" s="971"/>
      <c r="AA74" s="971">
        <v>1</v>
      </c>
      <c r="AB74" s="971"/>
      <c r="AC74" s="971"/>
      <c r="AD74" s="971"/>
      <c r="AE74" s="971"/>
      <c r="AF74" s="971">
        <v>0</v>
      </c>
      <c r="AG74" s="971"/>
      <c r="AH74" s="971"/>
      <c r="AI74" s="971"/>
      <c r="AJ74" s="971"/>
      <c r="AK74" s="971">
        <v>0</v>
      </c>
      <c r="AL74" s="971"/>
      <c r="AM74" s="971"/>
      <c r="AN74" s="971"/>
      <c r="AO74" s="971"/>
      <c r="AP74" s="971">
        <v>0</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560</v>
      </c>
      <c r="C75" s="975"/>
      <c r="D75" s="975"/>
      <c r="E75" s="975"/>
      <c r="F75" s="975"/>
      <c r="G75" s="975"/>
      <c r="H75" s="975"/>
      <c r="I75" s="975"/>
      <c r="J75" s="975"/>
      <c r="K75" s="975"/>
      <c r="L75" s="975"/>
      <c r="M75" s="975"/>
      <c r="N75" s="975"/>
      <c r="O75" s="975"/>
      <c r="P75" s="976"/>
      <c r="Q75" s="978">
        <v>49</v>
      </c>
      <c r="R75" s="979"/>
      <c r="S75" s="979"/>
      <c r="T75" s="979"/>
      <c r="U75" s="980"/>
      <c r="V75" s="981">
        <v>27</v>
      </c>
      <c r="W75" s="979"/>
      <c r="X75" s="979"/>
      <c r="Y75" s="979"/>
      <c r="Z75" s="980"/>
      <c r="AA75" s="981">
        <v>22</v>
      </c>
      <c r="AB75" s="979"/>
      <c r="AC75" s="979"/>
      <c r="AD75" s="979"/>
      <c r="AE75" s="980"/>
      <c r="AF75" s="981">
        <v>0</v>
      </c>
      <c r="AG75" s="979"/>
      <c r="AH75" s="979"/>
      <c r="AI75" s="979"/>
      <c r="AJ75" s="980"/>
      <c r="AK75" s="981">
        <v>0</v>
      </c>
      <c r="AL75" s="979"/>
      <c r="AM75" s="979"/>
      <c r="AN75" s="979"/>
      <c r="AO75" s="980"/>
      <c r="AP75" s="981">
        <v>0</v>
      </c>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561</v>
      </c>
      <c r="C76" s="975"/>
      <c r="D76" s="975"/>
      <c r="E76" s="975"/>
      <c r="F76" s="975"/>
      <c r="G76" s="975"/>
      <c r="H76" s="975"/>
      <c r="I76" s="975"/>
      <c r="J76" s="975"/>
      <c r="K76" s="975"/>
      <c r="L76" s="975"/>
      <c r="M76" s="975"/>
      <c r="N76" s="975"/>
      <c r="O76" s="975"/>
      <c r="P76" s="976"/>
      <c r="Q76" s="978">
        <v>67</v>
      </c>
      <c r="R76" s="979"/>
      <c r="S76" s="979"/>
      <c r="T76" s="979"/>
      <c r="U76" s="980"/>
      <c r="V76" s="981">
        <v>66</v>
      </c>
      <c r="W76" s="979"/>
      <c r="X76" s="979"/>
      <c r="Y76" s="979"/>
      <c r="Z76" s="980"/>
      <c r="AA76" s="981">
        <v>1</v>
      </c>
      <c r="AB76" s="979"/>
      <c r="AC76" s="979"/>
      <c r="AD76" s="979"/>
      <c r="AE76" s="980"/>
      <c r="AF76" s="981">
        <v>0</v>
      </c>
      <c r="AG76" s="979"/>
      <c r="AH76" s="979"/>
      <c r="AI76" s="979"/>
      <c r="AJ76" s="980"/>
      <c r="AK76" s="981">
        <v>0</v>
      </c>
      <c r="AL76" s="979"/>
      <c r="AM76" s="979"/>
      <c r="AN76" s="979"/>
      <c r="AO76" s="980"/>
      <c r="AP76" s="981">
        <v>0</v>
      </c>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562</v>
      </c>
      <c r="C77" s="975"/>
      <c r="D77" s="975"/>
      <c r="E77" s="975"/>
      <c r="F77" s="975"/>
      <c r="G77" s="975"/>
      <c r="H77" s="975"/>
      <c r="I77" s="975"/>
      <c r="J77" s="975"/>
      <c r="K77" s="975"/>
      <c r="L77" s="975"/>
      <c r="M77" s="975"/>
      <c r="N77" s="975"/>
      <c r="O77" s="975"/>
      <c r="P77" s="976"/>
      <c r="Q77" s="978">
        <v>1365</v>
      </c>
      <c r="R77" s="979"/>
      <c r="S77" s="979"/>
      <c r="T77" s="979"/>
      <c r="U77" s="980"/>
      <c r="V77" s="981">
        <v>1532</v>
      </c>
      <c r="W77" s="979"/>
      <c r="X77" s="979"/>
      <c r="Y77" s="979"/>
      <c r="Z77" s="980"/>
      <c r="AA77" s="981">
        <v>-167</v>
      </c>
      <c r="AB77" s="979"/>
      <c r="AC77" s="979"/>
      <c r="AD77" s="979"/>
      <c r="AE77" s="980"/>
      <c r="AF77" s="981">
        <v>3864</v>
      </c>
      <c r="AG77" s="979"/>
      <c r="AH77" s="979"/>
      <c r="AI77" s="979"/>
      <c r="AJ77" s="980"/>
      <c r="AK77" s="981">
        <v>0</v>
      </c>
      <c r="AL77" s="979"/>
      <c r="AM77" s="979"/>
      <c r="AN77" s="979"/>
      <c r="AO77" s="980"/>
      <c r="AP77" s="981">
        <v>2022</v>
      </c>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563</v>
      </c>
      <c r="C78" s="975"/>
      <c r="D78" s="975"/>
      <c r="E78" s="975"/>
      <c r="F78" s="975"/>
      <c r="G78" s="975"/>
      <c r="H78" s="975"/>
      <c r="I78" s="975"/>
      <c r="J78" s="975"/>
      <c r="K78" s="975"/>
      <c r="L78" s="975"/>
      <c r="M78" s="975"/>
      <c r="N78" s="975"/>
      <c r="O78" s="975"/>
      <c r="P78" s="976"/>
      <c r="Q78" s="977">
        <v>615</v>
      </c>
      <c r="R78" s="971"/>
      <c r="S78" s="971"/>
      <c r="T78" s="971"/>
      <c r="U78" s="971"/>
      <c r="V78" s="971">
        <v>486</v>
      </c>
      <c r="W78" s="971"/>
      <c r="X78" s="971"/>
      <c r="Y78" s="971"/>
      <c r="Z78" s="971"/>
      <c r="AA78" s="971">
        <v>129</v>
      </c>
      <c r="AB78" s="971"/>
      <c r="AC78" s="971"/>
      <c r="AD78" s="971"/>
      <c r="AE78" s="971"/>
      <c r="AF78" s="971">
        <v>1100</v>
      </c>
      <c r="AG78" s="971"/>
      <c r="AH78" s="971"/>
      <c r="AI78" s="971"/>
      <c r="AJ78" s="971"/>
      <c r="AK78" s="971">
        <v>0</v>
      </c>
      <c r="AL78" s="971"/>
      <c r="AM78" s="971"/>
      <c r="AN78" s="971"/>
      <c r="AO78" s="971"/>
      <c r="AP78" s="971">
        <v>1071</v>
      </c>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t="s">
        <v>112</v>
      </c>
      <c r="AB110" s="889"/>
      <c r="AC110" s="889"/>
      <c r="AD110" s="889"/>
      <c r="AE110" s="890"/>
      <c r="AF110" s="891" t="s">
        <v>112</v>
      </c>
      <c r="AG110" s="889"/>
      <c r="AH110" s="889"/>
      <c r="AI110" s="889"/>
      <c r="AJ110" s="890"/>
      <c r="AK110" s="891" t="s">
        <v>112</v>
      </c>
      <c r="AL110" s="889"/>
      <c r="AM110" s="889"/>
      <c r="AN110" s="889"/>
      <c r="AO110" s="890"/>
      <c r="AP110" s="892" t="s">
        <v>112</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t="s">
        <v>112</v>
      </c>
      <c r="BR110" s="842"/>
      <c r="BS110" s="842"/>
      <c r="BT110" s="842"/>
      <c r="BU110" s="842"/>
      <c r="BV110" s="842" t="s">
        <v>112</v>
      </c>
      <c r="BW110" s="842"/>
      <c r="BX110" s="842"/>
      <c r="BY110" s="842"/>
      <c r="BZ110" s="842"/>
      <c r="CA110" s="842" t="s">
        <v>112</v>
      </c>
      <c r="CB110" s="842"/>
      <c r="CC110" s="842"/>
      <c r="CD110" s="842"/>
      <c r="CE110" s="842"/>
      <c r="CF110" s="866" t="s">
        <v>112</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112</v>
      </c>
      <c r="DH110" s="842"/>
      <c r="DI110" s="842"/>
      <c r="DJ110" s="842"/>
      <c r="DK110" s="842"/>
      <c r="DL110" s="842" t="s">
        <v>112</v>
      </c>
      <c r="DM110" s="842"/>
      <c r="DN110" s="842"/>
      <c r="DO110" s="842"/>
      <c r="DP110" s="842"/>
      <c r="DQ110" s="842" t="s">
        <v>112</v>
      </c>
      <c r="DR110" s="842"/>
      <c r="DS110" s="842"/>
      <c r="DT110" s="842"/>
      <c r="DU110" s="842"/>
      <c r="DV110" s="843" t="s">
        <v>112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112</v>
      </c>
      <c r="AB111" s="919"/>
      <c r="AC111" s="919"/>
      <c r="AD111" s="919"/>
      <c r="AE111" s="920"/>
      <c r="AF111" s="921" t="s">
        <v>112</v>
      </c>
      <c r="AG111" s="919"/>
      <c r="AH111" s="919"/>
      <c r="AI111" s="919"/>
      <c r="AJ111" s="920"/>
      <c r="AK111" s="921" t="s">
        <v>112</v>
      </c>
      <c r="AL111" s="919"/>
      <c r="AM111" s="919"/>
      <c r="AN111" s="919"/>
      <c r="AO111" s="920"/>
      <c r="AP111" s="922" t="s">
        <v>112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112</v>
      </c>
      <c r="BR111" s="817"/>
      <c r="BS111" s="817"/>
      <c r="BT111" s="817"/>
      <c r="BU111" s="817"/>
      <c r="BV111" s="817" t="s">
        <v>112</v>
      </c>
      <c r="BW111" s="817"/>
      <c r="BX111" s="817"/>
      <c r="BY111" s="817"/>
      <c r="BZ111" s="817"/>
      <c r="CA111" s="817" t="s">
        <v>112</v>
      </c>
      <c r="CB111" s="817"/>
      <c r="CC111" s="817"/>
      <c r="CD111" s="817"/>
      <c r="CE111" s="817"/>
      <c r="CF111" s="875" t="s">
        <v>112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112</v>
      </c>
      <c r="DH111" s="817"/>
      <c r="DI111" s="817"/>
      <c r="DJ111" s="817"/>
      <c r="DK111" s="817"/>
      <c r="DL111" s="817" t="s">
        <v>112</v>
      </c>
      <c r="DM111" s="817"/>
      <c r="DN111" s="817"/>
      <c r="DO111" s="817"/>
      <c r="DP111" s="817"/>
      <c r="DQ111" s="817" t="s">
        <v>112</v>
      </c>
      <c r="DR111" s="817"/>
      <c r="DS111" s="817"/>
      <c r="DT111" s="817"/>
      <c r="DU111" s="817"/>
      <c r="DV111" s="794" t="s">
        <v>112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112</v>
      </c>
      <c r="AB112" s="780"/>
      <c r="AC112" s="780"/>
      <c r="AD112" s="780"/>
      <c r="AE112" s="781"/>
      <c r="AF112" s="782" t="s">
        <v>112</v>
      </c>
      <c r="AG112" s="780"/>
      <c r="AH112" s="780"/>
      <c r="AI112" s="780"/>
      <c r="AJ112" s="781"/>
      <c r="AK112" s="782" t="s">
        <v>112</v>
      </c>
      <c r="AL112" s="780"/>
      <c r="AM112" s="780"/>
      <c r="AN112" s="780"/>
      <c r="AO112" s="781"/>
      <c r="AP112" s="824" t="s">
        <v>112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t="s">
        <v>112</v>
      </c>
      <c r="BR112" s="817"/>
      <c r="BS112" s="817"/>
      <c r="BT112" s="817"/>
      <c r="BU112" s="817"/>
      <c r="BV112" s="817" t="s">
        <v>112</v>
      </c>
      <c r="BW112" s="817"/>
      <c r="BX112" s="817"/>
      <c r="BY112" s="817"/>
      <c r="BZ112" s="817"/>
      <c r="CA112" s="817" t="s">
        <v>112</v>
      </c>
      <c r="CB112" s="817"/>
      <c r="CC112" s="817"/>
      <c r="CD112" s="817"/>
      <c r="CE112" s="817"/>
      <c r="CF112" s="875" t="s">
        <v>112</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112</v>
      </c>
      <c r="DH112" s="817"/>
      <c r="DI112" s="817"/>
      <c r="DJ112" s="817"/>
      <c r="DK112" s="817"/>
      <c r="DL112" s="817" t="s">
        <v>112</v>
      </c>
      <c r="DM112" s="817"/>
      <c r="DN112" s="817"/>
      <c r="DO112" s="817"/>
      <c r="DP112" s="817"/>
      <c r="DQ112" s="817" t="s">
        <v>112</v>
      </c>
      <c r="DR112" s="817"/>
      <c r="DS112" s="817"/>
      <c r="DT112" s="817"/>
      <c r="DU112" s="817"/>
      <c r="DV112" s="794" t="s">
        <v>112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112</v>
      </c>
      <c r="AB113" s="919"/>
      <c r="AC113" s="919"/>
      <c r="AD113" s="919"/>
      <c r="AE113" s="920"/>
      <c r="AF113" s="921" t="s">
        <v>112</v>
      </c>
      <c r="AG113" s="919"/>
      <c r="AH113" s="919"/>
      <c r="AI113" s="919"/>
      <c r="AJ113" s="920"/>
      <c r="AK113" s="921" t="s">
        <v>112</v>
      </c>
      <c r="AL113" s="919"/>
      <c r="AM113" s="919"/>
      <c r="AN113" s="919"/>
      <c r="AO113" s="920"/>
      <c r="AP113" s="922" t="s">
        <v>112</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36974</v>
      </c>
      <c r="BR113" s="817"/>
      <c r="BS113" s="817"/>
      <c r="BT113" s="817"/>
      <c r="BU113" s="817"/>
      <c r="BV113" s="817">
        <v>28703</v>
      </c>
      <c r="BW113" s="817"/>
      <c r="BX113" s="817"/>
      <c r="BY113" s="817"/>
      <c r="BZ113" s="817"/>
      <c r="CA113" s="817">
        <v>20325</v>
      </c>
      <c r="CB113" s="817"/>
      <c r="CC113" s="817"/>
      <c r="CD113" s="817"/>
      <c r="CE113" s="817"/>
      <c r="CF113" s="875">
        <v>0.3</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112</v>
      </c>
      <c r="DH113" s="780"/>
      <c r="DI113" s="780"/>
      <c r="DJ113" s="780"/>
      <c r="DK113" s="781"/>
      <c r="DL113" s="782" t="s">
        <v>112</v>
      </c>
      <c r="DM113" s="780"/>
      <c r="DN113" s="780"/>
      <c r="DO113" s="780"/>
      <c r="DP113" s="781"/>
      <c r="DQ113" s="782" t="s">
        <v>112</v>
      </c>
      <c r="DR113" s="780"/>
      <c r="DS113" s="780"/>
      <c r="DT113" s="780"/>
      <c r="DU113" s="781"/>
      <c r="DV113" s="824" t="s">
        <v>112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41393</v>
      </c>
      <c r="AB114" s="780"/>
      <c r="AC114" s="780"/>
      <c r="AD114" s="780"/>
      <c r="AE114" s="781"/>
      <c r="AF114" s="782">
        <v>41618</v>
      </c>
      <c r="AG114" s="780"/>
      <c r="AH114" s="780"/>
      <c r="AI114" s="780"/>
      <c r="AJ114" s="781"/>
      <c r="AK114" s="782">
        <v>41121</v>
      </c>
      <c r="AL114" s="780"/>
      <c r="AM114" s="780"/>
      <c r="AN114" s="780"/>
      <c r="AO114" s="781"/>
      <c r="AP114" s="824">
        <v>0.6</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148148</v>
      </c>
      <c r="BR114" s="817"/>
      <c r="BS114" s="817"/>
      <c r="BT114" s="817"/>
      <c r="BU114" s="817"/>
      <c r="BV114" s="817">
        <v>141173</v>
      </c>
      <c r="BW114" s="817"/>
      <c r="BX114" s="817"/>
      <c r="BY114" s="817"/>
      <c r="BZ114" s="817"/>
      <c r="CA114" s="817">
        <v>177705</v>
      </c>
      <c r="CB114" s="817"/>
      <c r="CC114" s="817"/>
      <c r="CD114" s="817"/>
      <c r="CE114" s="817"/>
      <c r="CF114" s="875">
        <v>2.7</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112</v>
      </c>
      <c r="DH114" s="780"/>
      <c r="DI114" s="780"/>
      <c r="DJ114" s="780"/>
      <c r="DK114" s="781"/>
      <c r="DL114" s="782" t="s">
        <v>112</v>
      </c>
      <c r="DM114" s="780"/>
      <c r="DN114" s="780"/>
      <c r="DO114" s="780"/>
      <c r="DP114" s="781"/>
      <c r="DQ114" s="782" t="s">
        <v>112</v>
      </c>
      <c r="DR114" s="780"/>
      <c r="DS114" s="780"/>
      <c r="DT114" s="780"/>
      <c r="DU114" s="781"/>
      <c r="DV114" s="824" t="s">
        <v>112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112</v>
      </c>
      <c r="AB115" s="919"/>
      <c r="AC115" s="919"/>
      <c r="AD115" s="919"/>
      <c r="AE115" s="920"/>
      <c r="AF115" s="921" t="s">
        <v>112</v>
      </c>
      <c r="AG115" s="919"/>
      <c r="AH115" s="919"/>
      <c r="AI115" s="919"/>
      <c r="AJ115" s="920"/>
      <c r="AK115" s="921" t="s">
        <v>112</v>
      </c>
      <c r="AL115" s="919"/>
      <c r="AM115" s="919"/>
      <c r="AN115" s="919"/>
      <c r="AO115" s="920"/>
      <c r="AP115" s="922" t="s">
        <v>112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112</v>
      </c>
      <c r="BR115" s="817"/>
      <c r="BS115" s="817"/>
      <c r="BT115" s="817"/>
      <c r="BU115" s="817"/>
      <c r="BV115" s="817" t="s">
        <v>112</v>
      </c>
      <c r="BW115" s="817"/>
      <c r="BX115" s="817"/>
      <c r="BY115" s="817"/>
      <c r="BZ115" s="817"/>
      <c r="CA115" s="817" t="s">
        <v>112</v>
      </c>
      <c r="CB115" s="817"/>
      <c r="CC115" s="817"/>
      <c r="CD115" s="817"/>
      <c r="CE115" s="817"/>
      <c r="CF115" s="875" t="s">
        <v>112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112</v>
      </c>
      <c r="DH115" s="780"/>
      <c r="DI115" s="780"/>
      <c r="DJ115" s="780"/>
      <c r="DK115" s="781"/>
      <c r="DL115" s="782" t="s">
        <v>112</v>
      </c>
      <c r="DM115" s="780"/>
      <c r="DN115" s="780"/>
      <c r="DO115" s="780"/>
      <c r="DP115" s="781"/>
      <c r="DQ115" s="782" t="s">
        <v>112</v>
      </c>
      <c r="DR115" s="780"/>
      <c r="DS115" s="780"/>
      <c r="DT115" s="780"/>
      <c r="DU115" s="781"/>
      <c r="DV115" s="824" t="s">
        <v>112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112</v>
      </c>
      <c r="AB116" s="780"/>
      <c r="AC116" s="780"/>
      <c r="AD116" s="780"/>
      <c r="AE116" s="781"/>
      <c r="AF116" s="782" t="s">
        <v>112</v>
      </c>
      <c r="AG116" s="780"/>
      <c r="AH116" s="780"/>
      <c r="AI116" s="780"/>
      <c r="AJ116" s="781"/>
      <c r="AK116" s="782" t="s">
        <v>112</v>
      </c>
      <c r="AL116" s="780"/>
      <c r="AM116" s="780"/>
      <c r="AN116" s="780"/>
      <c r="AO116" s="781"/>
      <c r="AP116" s="824" t="s">
        <v>112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112</v>
      </c>
      <c r="BR116" s="817"/>
      <c r="BS116" s="817"/>
      <c r="BT116" s="817"/>
      <c r="BU116" s="817"/>
      <c r="BV116" s="817" t="s">
        <v>112</v>
      </c>
      <c r="BW116" s="817"/>
      <c r="BX116" s="817"/>
      <c r="BY116" s="817"/>
      <c r="BZ116" s="817"/>
      <c r="CA116" s="817" t="s">
        <v>112</v>
      </c>
      <c r="CB116" s="817"/>
      <c r="CC116" s="817"/>
      <c r="CD116" s="817"/>
      <c r="CE116" s="817"/>
      <c r="CF116" s="875" t="s">
        <v>112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112</v>
      </c>
      <c r="DH116" s="780"/>
      <c r="DI116" s="780"/>
      <c r="DJ116" s="780"/>
      <c r="DK116" s="781"/>
      <c r="DL116" s="782" t="s">
        <v>112</v>
      </c>
      <c r="DM116" s="780"/>
      <c r="DN116" s="780"/>
      <c r="DO116" s="780"/>
      <c r="DP116" s="781"/>
      <c r="DQ116" s="782" t="s">
        <v>112</v>
      </c>
      <c r="DR116" s="780"/>
      <c r="DS116" s="780"/>
      <c r="DT116" s="780"/>
      <c r="DU116" s="781"/>
      <c r="DV116" s="824" t="s">
        <v>112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41393</v>
      </c>
      <c r="AB117" s="903"/>
      <c r="AC117" s="903"/>
      <c r="AD117" s="903"/>
      <c r="AE117" s="904"/>
      <c r="AF117" s="905">
        <v>41618</v>
      </c>
      <c r="AG117" s="903"/>
      <c r="AH117" s="903"/>
      <c r="AI117" s="903"/>
      <c r="AJ117" s="904"/>
      <c r="AK117" s="905">
        <v>41121</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112</v>
      </c>
      <c r="BR117" s="817"/>
      <c r="BS117" s="817"/>
      <c r="BT117" s="817"/>
      <c r="BU117" s="817"/>
      <c r="BV117" s="817" t="s">
        <v>112</v>
      </c>
      <c r="BW117" s="817"/>
      <c r="BX117" s="817"/>
      <c r="BY117" s="817"/>
      <c r="BZ117" s="817"/>
      <c r="CA117" s="817" t="s">
        <v>112</v>
      </c>
      <c r="CB117" s="817"/>
      <c r="CC117" s="817"/>
      <c r="CD117" s="817"/>
      <c r="CE117" s="817"/>
      <c r="CF117" s="875" t="s">
        <v>112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112</v>
      </c>
      <c r="DH117" s="780"/>
      <c r="DI117" s="780"/>
      <c r="DJ117" s="780"/>
      <c r="DK117" s="781"/>
      <c r="DL117" s="782" t="s">
        <v>112</v>
      </c>
      <c r="DM117" s="780"/>
      <c r="DN117" s="780"/>
      <c r="DO117" s="780"/>
      <c r="DP117" s="781"/>
      <c r="DQ117" s="782" t="s">
        <v>112</v>
      </c>
      <c r="DR117" s="780"/>
      <c r="DS117" s="780"/>
      <c r="DT117" s="780"/>
      <c r="DU117" s="781"/>
      <c r="DV117" s="824" t="s">
        <v>112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112</v>
      </c>
      <c r="BR118" s="845"/>
      <c r="BS118" s="845"/>
      <c r="BT118" s="845"/>
      <c r="BU118" s="845"/>
      <c r="BV118" s="845" t="s">
        <v>112</v>
      </c>
      <c r="BW118" s="845"/>
      <c r="BX118" s="845"/>
      <c r="BY118" s="845"/>
      <c r="BZ118" s="845"/>
      <c r="CA118" s="845" t="s">
        <v>112</v>
      </c>
      <c r="CB118" s="845"/>
      <c r="CC118" s="845"/>
      <c r="CD118" s="845"/>
      <c r="CE118" s="845"/>
      <c r="CF118" s="875" t="s">
        <v>112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112</v>
      </c>
      <c r="DH118" s="780"/>
      <c r="DI118" s="780"/>
      <c r="DJ118" s="780"/>
      <c r="DK118" s="781"/>
      <c r="DL118" s="782" t="s">
        <v>112</v>
      </c>
      <c r="DM118" s="780"/>
      <c r="DN118" s="780"/>
      <c r="DO118" s="780"/>
      <c r="DP118" s="781"/>
      <c r="DQ118" s="782" t="s">
        <v>112</v>
      </c>
      <c r="DR118" s="780"/>
      <c r="DS118" s="780"/>
      <c r="DT118" s="780"/>
      <c r="DU118" s="781"/>
      <c r="DV118" s="824" t="s">
        <v>112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112</v>
      </c>
      <c r="AB119" s="889"/>
      <c r="AC119" s="889"/>
      <c r="AD119" s="889"/>
      <c r="AE119" s="890"/>
      <c r="AF119" s="891" t="s">
        <v>112</v>
      </c>
      <c r="AG119" s="889"/>
      <c r="AH119" s="889"/>
      <c r="AI119" s="889"/>
      <c r="AJ119" s="890"/>
      <c r="AK119" s="891" t="s">
        <v>112</v>
      </c>
      <c r="AL119" s="889"/>
      <c r="AM119" s="889"/>
      <c r="AN119" s="889"/>
      <c r="AO119" s="890"/>
      <c r="AP119" s="892" t="s">
        <v>112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185122</v>
      </c>
      <c r="BR119" s="845"/>
      <c r="BS119" s="845"/>
      <c r="BT119" s="845"/>
      <c r="BU119" s="845"/>
      <c r="BV119" s="845">
        <v>169876</v>
      </c>
      <c r="BW119" s="845"/>
      <c r="BX119" s="845"/>
      <c r="BY119" s="845"/>
      <c r="BZ119" s="845"/>
      <c r="CA119" s="845">
        <v>198030</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112</v>
      </c>
      <c r="DH119" s="764"/>
      <c r="DI119" s="764"/>
      <c r="DJ119" s="764"/>
      <c r="DK119" s="765"/>
      <c r="DL119" s="766" t="s">
        <v>112</v>
      </c>
      <c r="DM119" s="764"/>
      <c r="DN119" s="764"/>
      <c r="DO119" s="764"/>
      <c r="DP119" s="765"/>
      <c r="DQ119" s="766" t="s">
        <v>112</v>
      </c>
      <c r="DR119" s="764"/>
      <c r="DS119" s="764"/>
      <c r="DT119" s="764"/>
      <c r="DU119" s="765"/>
      <c r="DV119" s="848" t="s">
        <v>112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112</v>
      </c>
      <c r="AB120" s="780"/>
      <c r="AC120" s="780"/>
      <c r="AD120" s="780"/>
      <c r="AE120" s="781"/>
      <c r="AF120" s="782" t="s">
        <v>112</v>
      </c>
      <c r="AG120" s="780"/>
      <c r="AH120" s="780"/>
      <c r="AI120" s="780"/>
      <c r="AJ120" s="781"/>
      <c r="AK120" s="782" t="s">
        <v>112</v>
      </c>
      <c r="AL120" s="780"/>
      <c r="AM120" s="780"/>
      <c r="AN120" s="780"/>
      <c r="AO120" s="781"/>
      <c r="AP120" s="824" t="s">
        <v>112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35917769</v>
      </c>
      <c r="BR120" s="842"/>
      <c r="BS120" s="842"/>
      <c r="BT120" s="842"/>
      <c r="BU120" s="842"/>
      <c r="BV120" s="842">
        <v>38813731</v>
      </c>
      <c r="BW120" s="842"/>
      <c r="BX120" s="842"/>
      <c r="BY120" s="842"/>
      <c r="BZ120" s="842"/>
      <c r="CA120" s="842">
        <v>42297817</v>
      </c>
      <c r="CB120" s="842"/>
      <c r="CC120" s="842"/>
      <c r="CD120" s="842"/>
      <c r="CE120" s="842"/>
      <c r="CF120" s="866">
        <v>652.1</v>
      </c>
      <c r="CG120" s="867"/>
      <c r="CH120" s="867"/>
      <c r="CI120" s="867"/>
      <c r="CJ120" s="867"/>
      <c r="CK120" s="868" t="s">
        <v>448</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t="s">
        <v>112</v>
      </c>
      <c r="DH120" s="842"/>
      <c r="DI120" s="842"/>
      <c r="DJ120" s="842"/>
      <c r="DK120" s="842"/>
      <c r="DL120" s="842" t="s">
        <v>112</v>
      </c>
      <c r="DM120" s="842"/>
      <c r="DN120" s="842"/>
      <c r="DO120" s="842"/>
      <c r="DP120" s="842"/>
      <c r="DQ120" s="842" t="s">
        <v>112</v>
      </c>
      <c r="DR120" s="842"/>
      <c r="DS120" s="842"/>
      <c r="DT120" s="842"/>
      <c r="DU120" s="842"/>
      <c r="DV120" s="843" t="s">
        <v>112</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112</v>
      </c>
      <c r="AB121" s="780"/>
      <c r="AC121" s="780"/>
      <c r="AD121" s="780"/>
      <c r="AE121" s="781"/>
      <c r="AF121" s="782" t="s">
        <v>112</v>
      </c>
      <c r="AG121" s="780"/>
      <c r="AH121" s="780"/>
      <c r="AI121" s="780"/>
      <c r="AJ121" s="781"/>
      <c r="AK121" s="782" t="s">
        <v>112</v>
      </c>
      <c r="AL121" s="780"/>
      <c r="AM121" s="780"/>
      <c r="AN121" s="780"/>
      <c r="AO121" s="781"/>
      <c r="AP121" s="824" t="s">
        <v>112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t="s">
        <v>112</v>
      </c>
      <c r="BR121" s="817"/>
      <c r="BS121" s="817"/>
      <c r="BT121" s="817"/>
      <c r="BU121" s="817"/>
      <c r="BV121" s="817" t="s">
        <v>112</v>
      </c>
      <c r="BW121" s="817"/>
      <c r="BX121" s="817"/>
      <c r="BY121" s="817"/>
      <c r="BZ121" s="817"/>
      <c r="CA121" s="817" t="s">
        <v>112</v>
      </c>
      <c r="CB121" s="817"/>
      <c r="CC121" s="817"/>
      <c r="CD121" s="817"/>
      <c r="CE121" s="817"/>
      <c r="CF121" s="875" t="s">
        <v>112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112</v>
      </c>
      <c r="DH121" s="817"/>
      <c r="DI121" s="817"/>
      <c r="DJ121" s="817"/>
      <c r="DK121" s="817"/>
      <c r="DL121" s="817" t="s">
        <v>112</v>
      </c>
      <c r="DM121" s="817"/>
      <c r="DN121" s="817"/>
      <c r="DO121" s="817"/>
      <c r="DP121" s="817"/>
      <c r="DQ121" s="817" t="s">
        <v>112</v>
      </c>
      <c r="DR121" s="817"/>
      <c r="DS121" s="817"/>
      <c r="DT121" s="817"/>
      <c r="DU121" s="817"/>
      <c r="DV121" s="794" t="s">
        <v>112</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112</v>
      </c>
      <c r="AB122" s="780"/>
      <c r="AC122" s="780"/>
      <c r="AD122" s="780"/>
      <c r="AE122" s="781"/>
      <c r="AF122" s="782" t="s">
        <v>112</v>
      </c>
      <c r="AG122" s="780"/>
      <c r="AH122" s="780"/>
      <c r="AI122" s="780"/>
      <c r="AJ122" s="781"/>
      <c r="AK122" s="782" t="s">
        <v>112</v>
      </c>
      <c r="AL122" s="780"/>
      <c r="AM122" s="780"/>
      <c r="AN122" s="780"/>
      <c r="AO122" s="781"/>
      <c r="AP122" s="824" t="s">
        <v>112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681773</v>
      </c>
      <c r="BR122" s="845"/>
      <c r="BS122" s="845"/>
      <c r="BT122" s="845"/>
      <c r="BU122" s="845"/>
      <c r="BV122" s="845">
        <v>553844</v>
      </c>
      <c r="BW122" s="845"/>
      <c r="BX122" s="845"/>
      <c r="BY122" s="845"/>
      <c r="BZ122" s="845"/>
      <c r="CA122" s="845">
        <v>440956</v>
      </c>
      <c r="CB122" s="845"/>
      <c r="CC122" s="845"/>
      <c r="CD122" s="845"/>
      <c r="CE122" s="845"/>
      <c r="CF122" s="846">
        <v>6.8</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112</v>
      </c>
      <c r="DH122" s="817"/>
      <c r="DI122" s="817"/>
      <c r="DJ122" s="817"/>
      <c r="DK122" s="817"/>
      <c r="DL122" s="817" t="s">
        <v>112</v>
      </c>
      <c r="DM122" s="817"/>
      <c r="DN122" s="817"/>
      <c r="DO122" s="817"/>
      <c r="DP122" s="817"/>
      <c r="DQ122" s="817" t="s">
        <v>112</v>
      </c>
      <c r="DR122" s="817"/>
      <c r="DS122" s="817"/>
      <c r="DT122" s="817"/>
      <c r="DU122" s="817"/>
      <c r="DV122" s="794" t="s">
        <v>112</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112</v>
      </c>
      <c r="AB123" s="780"/>
      <c r="AC123" s="780"/>
      <c r="AD123" s="780"/>
      <c r="AE123" s="781"/>
      <c r="AF123" s="782" t="s">
        <v>112</v>
      </c>
      <c r="AG123" s="780"/>
      <c r="AH123" s="780"/>
      <c r="AI123" s="780"/>
      <c r="AJ123" s="781"/>
      <c r="AK123" s="782" t="s">
        <v>112</v>
      </c>
      <c r="AL123" s="780"/>
      <c r="AM123" s="780"/>
      <c r="AN123" s="780"/>
      <c r="AO123" s="781"/>
      <c r="AP123" s="824" t="s">
        <v>112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36599542</v>
      </c>
      <c r="BR123" s="833"/>
      <c r="BS123" s="833"/>
      <c r="BT123" s="833"/>
      <c r="BU123" s="833"/>
      <c r="BV123" s="833">
        <v>39367575</v>
      </c>
      <c r="BW123" s="833"/>
      <c r="BX123" s="833"/>
      <c r="BY123" s="833"/>
      <c r="BZ123" s="833"/>
      <c r="CA123" s="833">
        <v>42738773</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112</v>
      </c>
      <c r="DH123" s="780"/>
      <c r="DI123" s="780"/>
      <c r="DJ123" s="780"/>
      <c r="DK123" s="781"/>
      <c r="DL123" s="782" t="s">
        <v>112</v>
      </c>
      <c r="DM123" s="780"/>
      <c r="DN123" s="780"/>
      <c r="DO123" s="780"/>
      <c r="DP123" s="781"/>
      <c r="DQ123" s="782" t="s">
        <v>112</v>
      </c>
      <c r="DR123" s="780"/>
      <c r="DS123" s="780"/>
      <c r="DT123" s="780"/>
      <c r="DU123" s="781"/>
      <c r="DV123" s="824" t="s">
        <v>112</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112</v>
      </c>
      <c r="AB124" s="780"/>
      <c r="AC124" s="780"/>
      <c r="AD124" s="780"/>
      <c r="AE124" s="781"/>
      <c r="AF124" s="782" t="s">
        <v>112</v>
      </c>
      <c r="AG124" s="780"/>
      <c r="AH124" s="780"/>
      <c r="AI124" s="780"/>
      <c r="AJ124" s="781"/>
      <c r="AK124" s="782" t="s">
        <v>112</v>
      </c>
      <c r="AL124" s="780"/>
      <c r="AM124" s="780"/>
      <c r="AN124" s="780"/>
      <c r="AO124" s="781"/>
      <c r="AP124" s="824" t="s">
        <v>112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112</v>
      </c>
      <c r="BR124" s="831"/>
      <c r="BS124" s="831"/>
      <c r="BT124" s="831"/>
      <c r="BU124" s="831"/>
      <c r="BV124" s="831" t="s">
        <v>112</v>
      </c>
      <c r="BW124" s="831"/>
      <c r="BX124" s="831"/>
      <c r="BY124" s="831"/>
      <c r="BZ124" s="831"/>
      <c r="CA124" s="831" t="s">
        <v>112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112</v>
      </c>
      <c r="DH124" s="764"/>
      <c r="DI124" s="764"/>
      <c r="DJ124" s="764"/>
      <c r="DK124" s="765"/>
      <c r="DL124" s="766" t="s">
        <v>112</v>
      </c>
      <c r="DM124" s="764"/>
      <c r="DN124" s="764"/>
      <c r="DO124" s="764"/>
      <c r="DP124" s="765"/>
      <c r="DQ124" s="766" t="s">
        <v>112</v>
      </c>
      <c r="DR124" s="764"/>
      <c r="DS124" s="764"/>
      <c r="DT124" s="764"/>
      <c r="DU124" s="765"/>
      <c r="DV124" s="848" t="s">
        <v>112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112</v>
      </c>
      <c r="AB125" s="780"/>
      <c r="AC125" s="780"/>
      <c r="AD125" s="780"/>
      <c r="AE125" s="781"/>
      <c r="AF125" s="782" t="s">
        <v>112</v>
      </c>
      <c r="AG125" s="780"/>
      <c r="AH125" s="780"/>
      <c r="AI125" s="780"/>
      <c r="AJ125" s="781"/>
      <c r="AK125" s="782" t="s">
        <v>112</v>
      </c>
      <c r="AL125" s="780"/>
      <c r="AM125" s="780"/>
      <c r="AN125" s="780"/>
      <c r="AO125" s="781"/>
      <c r="AP125" s="824" t="s">
        <v>112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112</v>
      </c>
      <c r="DH125" s="842"/>
      <c r="DI125" s="842"/>
      <c r="DJ125" s="842"/>
      <c r="DK125" s="842"/>
      <c r="DL125" s="842" t="s">
        <v>112</v>
      </c>
      <c r="DM125" s="842"/>
      <c r="DN125" s="842"/>
      <c r="DO125" s="842"/>
      <c r="DP125" s="842"/>
      <c r="DQ125" s="842" t="s">
        <v>112</v>
      </c>
      <c r="DR125" s="842"/>
      <c r="DS125" s="842"/>
      <c r="DT125" s="842"/>
      <c r="DU125" s="842"/>
      <c r="DV125" s="843" t="s">
        <v>112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112</v>
      </c>
      <c r="AB126" s="780"/>
      <c r="AC126" s="780"/>
      <c r="AD126" s="780"/>
      <c r="AE126" s="781"/>
      <c r="AF126" s="782" t="s">
        <v>112</v>
      </c>
      <c r="AG126" s="780"/>
      <c r="AH126" s="780"/>
      <c r="AI126" s="780"/>
      <c r="AJ126" s="781"/>
      <c r="AK126" s="782" t="s">
        <v>112</v>
      </c>
      <c r="AL126" s="780"/>
      <c r="AM126" s="780"/>
      <c r="AN126" s="780"/>
      <c r="AO126" s="781"/>
      <c r="AP126" s="824" t="s">
        <v>112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112</v>
      </c>
      <c r="DH126" s="817"/>
      <c r="DI126" s="817"/>
      <c r="DJ126" s="817"/>
      <c r="DK126" s="817"/>
      <c r="DL126" s="817" t="s">
        <v>112</v>
      </c>
      <c r="DM126" s="817"/>
      <c r="DN126" s="817"/>
      <c r="DO126" s="817"/>
      <c r="DP126" s="817"/>
      <c r="DQ126" s="817" t="s">
        <v>112</v>
      </c>
      <c r="DR126" s="817"/>
      <c r="DS126" s="817"/>
      <c r="DT126" s="817"/>
      <c r="DU126" s="817"/>
      <c r="DV126" s="794" t="s">
        <v>112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112</v>
      </c>
      <c r="AB127" s="780"/>
      <c r="AC127" s="780"/>
      <c r="AD127" s="780"/>
      <c r="AE127" s="781"/>
      <c r="AF127" s="782" t="s">
        <v>112</v>
      </c>
      <c r="AG127" s="780"/>
      <c r="AH127" s="780"/>
      <c r="AI127" s="780"/>
      <c r="AJ127" s="781"/>
      <c r="AK127" s="782" t="s">
        <v>112</v>
      </c>
      <c r="AL127" s="780"/>
      <c r="AM127" s="780"/>
      <c r="AN127" s="780"/>
      <c r="AO127" s="781"/>
      <c r="AP127" s="824" t="s">
        <v>112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112</v>
      </c>
      <c r="DH127" s="817"/>
      <c r="DI127" s="817"/>
      <c r="DJ127" s="817"/>
      <c r="DK127" s="817"/>
      <c r="DL127" s="817" t="s">
        <v>112</v>
      </c>
      <c r="DM127" s="817"/>
      <c r="DN127" s="817"/>
      <c r="DO127" s="817"/>
      <c r="DP127" s="817"/>
      <c r="DQ127" s="817" t="s">
        <v>112</v>
      </c>
      <c r="DR127" s="817"/>
      <c r="DS127" s="817"/>
      <c r="DT127" s="817"/>
      <c r="DU127" s="817"/>
      <c r="DV127" s="794" t="s">
        <v>112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t="s">
        <v>112</v>
      </c>
      <c r="AB128" s="801"/>
      <c r="AC128" s="801"/>
      <c r="AD128" s="801"/>
      <c r="AE128" s="802"/>
      <c r="AF128" s="803" t="s">
        <v>112</v>
      </c>
      <c r="AG128" s="801"/>
      <c r="AH128" s="801"/>
      <c r="AI128" s="801"/>
      <c r="AJ128" s="802"/>
      <c r="AK128" s="803" t="s">
        <v>112</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112</v>
      </c>
      <c r="BG128" s="787"/>
      <c r="BH128" s="787"/>
      <c r="BI128" s="787"/>
      <c r="BJ128" s="787"/>
      <c r="BK128" s="787"/>
      <c r="BL128" s="810"/>
      <c r="BM128" s="786">
        <v>14.19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112</v>
      </c>
      <c r="DH128" s="791"/>
      <c r="DI128" s="791"/>
      <c r="DJ128" s="791"/>
      <c r="DK128" s="791"/>
      <c r="DL128" s="791" t="s">
        <v>112</v>
      </c>
      <c r="DM128" s="791"/>
      <c r="DN128" s="791"/>
      <c r="DO128" s="791"/>
      <c r="DP128" s="791"/>
      <c r="DQ128" s="791" t="s">
        <v>112</v>
      </c>
      <c r="DR128" s="791"/>
      <c r="DS128" s="791"/>
      <c r="DT128" s="791"/>
      <c r="DU128" s="791"/>
      <c r="DV128" s="792" t="s">
        <v>112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5282193</v>
      </c>
      <c r="AB129" s="780"/>
      <c r="AC129" s="780"/>
      <c r="AD129" s="780"/>
      <c r="AE129" s="781"/>
      <c r="AF129" s="782">
        <v>6819303</v>
      </c>
      <c r="AG129" s="780"/>
      <c r="AH129" s="780"/>
      <c r="AI129" s="780"/>
      <c r="AJ129" s="781"/>
      <c r="AK129" s="782">
        <v>6601326</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112</v>
      </c>
      <c r="BG129" s="771"/>
      <c r="BH129" s="771"/>
      <c r="BI129" s="771"/>
      <c r="BJ129" s="771"/>
      <c r="BK129" s="771"/>
      <c r="BL129" s="772"/>
      <c r="BM129" s="770">
        <v>19.190000000000001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139775</v>
      </c>
      <c r="AB130" s="780"/>
      <c r="AC130" s="780"/>
      <c r="AD130" s="780"/>
      <c r="AE130" s="781"/>
      <c r="AF130" s="782">
        <v>128726</v>
      </c>
      <c r="AG130" s="780"/>
      <c r="AH130" s="780"/>
      <c r="AI130" s="780"/>
      <c r="AJ130" s="781"/>
      <c r="AK130" s="782">
        <v>115081</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5142418</v>
      </c>
      <c r="AB131" s="764"/>
      <c r="AC131" s="764"/>
      <c r="AD131" s="764"/>
      <c r="AE131" s="765"/>
      <c r="AF131" s="766">
        <v>6690577</v>
      </c>
      <c r="AG131" s="764"/>
      <c r="AH131" s="764"/>
      <c r="AI131" s="764"/>
      <c r="AJ131" s="765"/>
      <c r="AK131" s="766">
        <v>6486245</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112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-1.91314669</v>
      </c>
      <c r="AB132" s="745"/>
      <c r="AC132" s="745"/>
      <c r="AD132" s="745"/>
      <c r="AE132" s="746"/>
      <c r="AF132" s="747">
        <v>-1.3019504900000001</v>
      </c>
      <c r="AG132" s="745"/>
      <c r="AH132" s="745"/>
      <c r="AI132" s="745"/>
      <c r="AJ132" s="746"/>
      <c r="AK132" s="747">
        <v>-1.1402591200000001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-2.2000000000000002</v>
      </c>
      <c r="AB133" s="724"/>
      <c r="AC133" s="724"/>
      <c r="AD133" s="724"/>
      <c r="AE133" s="725"/>
      <c r="AF133" s="723">
        <v>-1.8</v>
      </c>
      <c r="AG133" s="724"/>
      <c r="AH133" s="724"/>
      <c r="AI133" s="724"/>
      <c r="AJ133" s="725"/>
      <c r="AK133" s="723">
        <v>-1.4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mSxE9i53uPW0jyRldlKg4eyLNZp9itiFHqh4FSkSxsE4k6XpN0tzqY5nnSR0PprDZb/pX5kMFaZXzY5KmdIIQ==" saltValue="SZaNfT6TKpeQ6tIZMwUT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85" zoomScaleNormal="85" zoomScaleSheetLayoutView="85" workbookViewId="0">
      <selection activeCell="C2" sqref="C2"/>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e0kK3CPf3V5NPz4bL1Obb1yo+ob3ZG1MW2XZdOvHKq+a704t0hfkfIjfoSo3P06EPJ5IzHcp9VYZ4MV8BJ6Kg==" saltValue="bvuVuP7hUDvJir7t53YM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dx4g9SX6aDNdr9zpRbf7F4QDoqk3LNHx9AOAfA8ogWHe+SGz5TNLm7dc0NsCVXizftPOeaQ626mBnMqLVo1lg==" saltValue="Vl2U78zZc58kw7bl/8VzZ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workbookViewId="0">
      <selection activeCell="AK33" sqref="AK32:AN33"/>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1423028</v>
      </c>
      <c r="AP9" s="281">
        <v>142946</v>
      </c>
      <c r="AQ9" s="282">
        <v>273733</v>
      </c>
      <c r="AR9" s="283">
        <v>-47.8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186064</v>
      </c>
      <c r="AP10" s="284">
        <v>18691</v>
      </c>
      <c r="AQ10" s="285">
        <v>30345</v>
      </c>
      <c r="AR10" s="286">
        <v>-38.4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4149</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52838</v>
      </c>
      <c r="AP13" s="284">
        <v>5308</v>
      </c>
      <c r="AQ13" s="285">
        <v>9494</v>
      </c>
      <c r="AR13" s="286">
        <v>-44.1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t="s">
        <v>489</v>
      </c>
      <c r="AP14" s="284" t="s">
        <v>489</v>
      </c>
      <c r="AQ14" s="285">
        <v>5033</v>
      </c>
      <c r="AR14" s="286" t="s">
        <v>489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-90390</v>
      </c>
      <c r="AP15" s="284">
        <v>-9080</v>
      </c>
      <c r="AQ15" s="285">
        <v>-17000</v>
      </c>
      <c r="AR15" s="286">
        <v>-46.6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1571540</v>
      </c>
      <c r="AP16" s="284">
        <v>157864</v>
      </c>
      <c r="AQ16" s="285">
        <v>305754</v>
      </c>
      <c r="AR16" s="286">
        <v>-48.4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14.06</v>
      </c>
      <c r="AP21" s="298">
        <v>26.54</v>
      </c>
      <c r="AQ21" s="299">
        <v>-12.48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95.4</v>
      </c>
      <c r="AP22" s="303">
        <v>93.9</v>
      </c>
      <c r="AQ22" s="304">
        <v>1.5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t="s">
        <v>489</v>
      </c>
      <c r="AP32" s="312" t="s">
        <v>489</v>
      </c>
      <c r="AQ32" s="313">
        <v>170830</v>
      </c>
      <c r="AR32" s="314" t="s">
        <v>489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t="s">
        <v>489</v>
      </c>
      <c r="AP35" s="312" t="s">
        <v>489</v>
      </c>
      <c r="AQ35" s="313">
        <v>32606</v>
      </c>
      <c r="AR35" s="314" t="s">
        <v>489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41121</v>
      </c>
      <c r="AP36" s="312">
        <v>4131</v>
      </c>
      <c r="AQ36" s="313">
        <v>4875</v>
      </c>
      <c r="AR36" s="314">
        <v>-15.3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993</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50</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t="s">
        <v>489</v>
      </c>
      <c r="AP39" s="312" t="s">
        <v>489</v>
      </c>
      <c r="AQ39" s="313">
        <v>-6626</v>
      </c>
      <c r="AR39" s="314" t="s">
        <v>489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-115081</v>
      </c>
      <c r="AP40" s="312">
        <v>-11560</v>
      </c>
      <c r="AQ40" s="313">
        <v>-145454</v>
      </c>
      <c r="AR40" s="314">
        <v>-92.1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-73960</v>
      </c>
      <c r="AP41" s="312">
        <v>-7429</v>
      </c>
      <c r="AQ41" s="313">
        <v>57274</v>
      </c>
      <c r="AR41" s="314">
        <v>-113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7327121</v>
      </c>
      <c r="AN51" s="334">
        <v>710474</v>
      </c>
      <c r="AO51" s="335">
        <v>-33.9</v>
      </c>
      <c r="AP51" s="336">
        <v>268375</v>
      </c>
      <c r="AQ51" s="337">
        <v>-1.2</v>
      </c>
      <c r="AR51" s="338">
        <v>-32.700000000000003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2696190</v>
      </c>
      <c r="AN52" s="342">
        <v>261436</v>
      </c>
      <c r="AO52" s="343">
        <v>-44.6</v>
      </c>
      <c r="AP52" s="344">
        <v>119602</v>
      </c>
      <c r="AQ52" s="345">
        <v>1.5</v>
      </c>
      <c r="AR52" s="346">
        <v>-46.1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6107970</v>
      </c>
      <c r="AN53" s="334">
        <v>595029</v>
      </c>
      <c r="AO53" s="335">
        <v>-16.2</v>
      </c>
      <c r="AP53" s="336">
        <v>301035</v>
      </c>
      <c r="AQ53" s="337">
        <v>12.2</v>
      </c>
      <c r="AR53" s="338">
        <v>-28.4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609624</v>
      </c>
      <c r="AN54" s="342">
        <v>59389</v>
      </c>
      <c r="AO54" s="343">
        <v>-77.3</v>
      </c>
      <c r="AP54" s="344">
        <v>154376</v>
      </c>
      <c r="AQ54" s="345">
        <v>29.1</v>
      </c>
      <c r="AR54" s="346">
        <v>-106.4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11141700</v>
      </c>
      <c r="AN55" s="334">
        <v>1096624</v>
      </c>
      <c r="AO55" s="335">
        <v>84.3</v>
      </c>
      <c r="AP55" s="336">
        <v>362690</v>
      </c>
      <c r="AQ55" s="337">
        <v>20.5</v>
      </c>
      <c r="AR55" s="338">
        <v>63.8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1176449</v>
      </c>
      <c r="AN56" s="342">
        <v>115792</v>
      </c>
      <c r="AO56" s="343">
        <v>95</v>
      </c>
      <c r="AP56" s="344">
        <v>172580</v>
      </c>
      <c r="AQ56" s="345">
        <v>11.8</v>
      </c>
      <c r="AR56" s="346">
        <v>83.2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6703267</v>
      </c>
      <c r="AN57" s="334">
        <v>670193</v>
      </c>
      <c r="AO57" s="335">
        <v>-38.9</v>
      </c>
      <c r="AP57" s="336">
        <v>296093</v>
      </c>
      <c r="AQ57" s="337">
        <v>-18.399999999999999</v>
      </c>
      <c r="AR57" s="338">
        <v>-20.5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2036431</v>
      </c>
      <c r="AN58" s="342">
        <v>203602</v>
      </c>
      <c r="AO58" s="343">
        <v>75.8</v>
      </c>
      <c r="AP58" s="344">
        <v>140545</v>
      </c>
      <c r="AQ58" s="345">
        <v>-18.600000000000001</v>
      </c>
      <c r="AR58" s="346">
        <v>94.4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15829526</v>
      </c>
      <c r="AN59" s="334">
        <v>1590108</v>
      </c>
      <c r="AO59" s="335">
        <v>137.30000000000001</v>
      </c>
      <c r="AP59" s="336">
        <v>308655</v>
      </c>
      <c r="AQ59" s="337">
        <v>4.2</v>
      </c>
      <c r="AR59" s="338">
        <v>133.1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1339875</v>
      </c>
      <c r="AN60" s="342">
        <v>134593</v>
      </c>
      <c r="AO60" s="343">
        <v>-33.9</v>
      </c>
      <c r="AP60" s="344">
        <v>169887</v>
      </c>
      <c r="AQ60" s="345">
        <v>20.9</v>
      </c>
      <c r="AR60" s="346">
        <v>-54.8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9421917</v>
      </c>
      <c r="AN61" s="349">
        <v>932486</v>
      </c>
      <c r="AO61" s="350">
        <v>26.5</v>
      </c>
      <c r="AP61" s="351">
        <v>307370</v>
      </c>
      <c r="AQ61" s="352">
        <v>3.5</v>
      </c>
      <c r="AR61" s="338">
        <v>23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1571714</v>
      </c>
      <c r="AN62" s="342">
        <v>154962</v>
      </c>
      <c r="AO62" s="343">
        <v>3</v>
      </c>
      <c r="AP62" s="344">
        <v>151398</v>
      </c>
      <c r="AQ62" s="345">
        <v>8.9</v>
      </c>
      <c r="AR62" s="346">
        <v>-5.9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M6TS5qgz/xkXtDj5xlAk5vhaEM3yKS4CnfOEHvtcS/Tb9hXZZFSWm1DQTtnV7uGipwR3GlFvsyE0Qd1i+sdMmA==" saltValue="6oYlT7PQAyHi5XaIeITl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73" zoomScaleNormal="100" zoomScaleSheetLayoutView="55" workbookViewId="0">
      <selection activeCell="AE65" sqref="AE65"/>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um5FnaewIPGGg84ccwrGxvDPE5TqH2o+Nxgvs9+ZlQk0ua76JEiVMBKsanhVNc+bD3ysPzPYyyb/EIeLA7Omng==" saltValue="E7ILRmQlnshBCqxpYT/r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115" zoomScaleNormal="115" zoomScaleSheetLayoutView="55" workbookViewId="0">
      <selection activeCell="AE82" sqref="AE82"/>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9ro6WBHIriOSdjeWrFIzV8z8tofj0Sk6ux2MWCI6Jj8Ep9cg0+qGHSVcyEMAZQi0lEZJCfBAOzJ7omgDLTkg/g==" saltValue="Vc4KGPZBw9FoDaCQOXxG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P1" sqref="P1"/>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185.33</v>
      </c>
      <c r="G47" s="12">
        <v>199.08</v>
      </c>
      <c r="H47" s="12">
        <v>192.49</v>
      </c>
      <c r="I47" s="12">
        <v>149.05000000000001</v>
      </c>
      <c r="J47" s="13">
        <v>150.82</v>
      </c>
    </row>
    <row r="48" spans="2:10" ht="57.75" customHeight="1" x14ac:dyDescent="0.2">
      <c r="B48" s="14"/>
      <c r="C48" s="1141" t="s">
        <v>4</v>
      </c>
      <c r="D48" s="1141"/>
      <c r="E48" s="1142"/>
      <c r="F48" s="15">
        <v>6.51</v>
      </c>
      <c r="G48" s="16">
        <v>12.2</v>
      </c>
      <c r="H48" s="16">
        <v>10.72</v>
      </c>
      <c r="I48" s="16">
        <v>14.04</v>
      </c>
      <c r="J48" s="17">
        <v>14.21</v>
      </c>
    </row>
    <row r="49" spans="2:10" ht="57.75" customHeight="1" thickBot="1" x14ac:dyDescent="0.25">
      <c r="B49" s="18"/>
      <c r="C49" s="1143" t="s">
        <v>5</v>
      </c>
      <c r="D49" s="1143"/>
      <c r="E49" s="1144"/>
      <c r="F49" s="19" t="s">
        <v>533</v>
      </c>
      <c r="G49" s="20">
        <v>5.46</v>
      </c>
      <c r="H49" s="20" t="s">
        <v>534</v>
      </c>
      <c r="I49" s="20">
        <v>1.44</v>
      </c>
      <c r="J49" s="21" t="s">
        <v>535</v>
      </c>
    </row>
    <row r="50" spans="2:10" ht="13" x14ac:dyDescent="0.2"/>
  </sheetData>
  <sheetProtection algorithmName="SHA-512" hashValue="D+4W52Uwb4oBLoIVtNuqKvUGDf1+K4BhmZ9pq7HoQ6JJ1ROCLeV9XAAmxqsa2ddkZqgiWeMj2wH+hhmbnzpAvw==" saltValue="HqFSTFfNVAvdDMEplCIq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H32" sqref="H3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536</v>
      </c>
      <c r="D34" s="1151"/>
      <c r="E34" s="1152"/>
      <c r="F34" s="32">
        <v>7.65</v>
      </c>
      <c r="G34" s="33">
        <v>11.76</v>
      </c>
      <c r="H34" s="33">
        <v>10.42</v>
      </c>
      <c r="I34" s="33">
        <v>13.69</v>
      </c>
      <c r="J34" s="34">
        <v>13.53</v>
      </c>
      <c r="K34" s="22"/>
      <c r="L34" s="22"/>
      <c r="M34" s="22"/>
      <c r="N34" s="22"/>
      <c r="O34" s="22"/>
      <c r="P34" s="22"/>
    </row>
    <row r="35" spans="1:16" ht="39" customHeight="1" x14ac:dyDescent="0.2">
      <c r="A35" s="22"/>
      <c r="B35" s="35"/>
      <c r="C35" s="1145" t="s">
        <v>537</v>
      </c>
      <c r="D35" s="1146"/>
      <c r="E35" s="1147"/>
      <c r="F35" s="36">
        <v>0.89</v>
      </c>
      <c r="G35" s="37">
        <v>0</v>
      </c>
      <c r="H35" s="37">
        <v>1.31</v>
      </c>
      <c r="I35" s="37">
        <v>1.23</v>
      </c>
      <c r="J35" s="38">
        <v>1.23</v>
      </c>
      <c r="K35" s="22"/>
      <c r="L35" s="22"/>
      <c r="M35" s="22"/>
      <c r="N35" s="22"/>
      <c r="O35" s="22"/>
      <c r="P35" s="22"/>
    </row>
    <row r="36" spans="1:16" ht="39" customHeight="1" x14ac:dyDescent="0.2">
      <c r="A36" s="22"/>
      <c r="B36" s="35"/>
      <c r="C36" s="1145" t="s">
        <v>538</v>
      </c>
      <c r="D36" s="1146"/>
      <c r="E36" s="1147"/>
      <c r="F36" s="36">
        <v>1.85</v>
      </c>
      <c r="G36" s="37">
        <v>3.01</v>
      </c>
      <c r="H36" s="37">
        <v>1.24</v>
      </c>
      <c r="I36" s="37">
        <v>0.99</v>
      </c>
      <c r="J36" s="38">
        <v>0.97</v>
      </c>
      <c r="K36" s="22"/>
      <c r="L36" s="22"/>
      <c r="M36" s="22"/>
      <c r="N36" s="22"/>
      <c r="O36" s="22"/>
      <c r="P36" s="22"/>
    </row>
    <row r="37" spans="1:16" ht="39" customHeight="1" x14ac:dyDescent="0.2">
      <c r="A37" s="22"/>
      <c r="B37" s="35"/>
      <c r="C37" s="1145" t="s">
        <v>539</v>
      </c>
      <c r="D37" s="1146"/>
      <c r="E37" s="1147"/>
      <c r="F37" s="36" t="s">
        <v>540</v>
      </c>
      <c r="G37" s="37">
        <v>0.38</v>
      </c>
      <c r="H37" s="37">
        <v>0.28999999999999998</v>
      </c>
      <c r="I37" s="37">
        <v>0.24</v>
      </c>
      <c r="J37" s="38">
        <v>0.27</v>
      </c>
      <c r="K37" s="22"/>
      <c r="L37" s="22"/>
      <c r="M37" s="22"/>
      <c r="N37" s="22"/>
      <c r="O37" s="22"/>
      <c r="P37" s="22"/>
    </row>
    <row r="38" spans="1:16" ht="39" customHeight="1" x14ac:dyDescent="0.2">
      <c r="A38" s="22"/>
      <c r="B38" s="35"/>
      <c r="C38" s="1145" t="s">
        <v>541</v>
      </c>
      <c r="D38" s="1146"/>
      <c r="E38" s="1147"/>
      <c r="F38" s="36">
        <v>0</v>
      </c>
      <c r="G38" s="37">
        <v>0</v>
      </c>
      <c r="H38" s="37">
        <v>0.01</v>
      </c>
      <c r="I38" s="37">
        <v>0</v>
      </c>
      <c r="J38" s="38">
        <v>0</v>
      </c>
      <c r="K38" s="22"/>
      <c r="L38" s="22"/>
      <c r="M38" s="22"/>
      <c r="N38" s="22"/>
      <c r="O38" s="22"/>
      <c r="P38" s="22"/>
    </row>
    <row r="39" spans="1:16" ht="39" customHeight="1" x14ac:dyDescent="0.2">
      <c r="A39" s="22"/>
      <c r="B39" s="35"/>
      <c r="C39" s="1145" t="s">
        <v>542</v>
      </c>
      <c r="D39" s="1146"/>
      <c r="E39" s="1147"/>
      <c r="F39" s="36">
        <v>0.48</v>
      </c>
      <c r="G39" s="37">
        <v>0.5</v>
      </c>
      <c r="H39" s="37">
        <v>0.48</v>
      </c>
      <c r="I39" s="37">
        <v>0</v>
      </c>
      <c r="J39" s="38">
        <v>0</v>
      </c>
      <c r="K39" s="22"/>
      <c r="L39" s="22"/>
      <c r="M39" s="22"/>
      <c r="N39" s="22"/>
      <c r="O39" s="22"/>
      <c r="P39" s="22"/>
    </row>
    <row r="40" spans="1:16" ht="39" customHeight="1" x14ac:dyDescent="0.2">
      <c r="A40" s="22"/>
      <c r="B40" s="35"/>
      <c r="C40" s="1145" t="s">
        <v>543</v>
      </c>
      <c r="D40" s="1146"/>
      <c r="E40" s="1147"/>
      <c r="F40" s="36">
        <v>0</v>
      </c>
      <c r="G40" s="37">
        <v>0</v>
      </c>
      <c r="H40" s="37">
        <v>0</v>
      </c>
      <c r="I40" s="37">
        <v>0</v>
      </c>
      <c r="J40" s="38">
        <v>0</v>
      </c>
      <c r="K40" s="22"/>
      <c r="L40" s="22"/>
      <c r="M40" s="22"/>
      <c r="N40" s="22"/>
      <c r="O40" s="22"/>
      <c r="P40" s="22"/>
    </row>
    <row r="41" spans="1:16" ht="39" customHeight="1" x14ac:dyDescent="0.2">
      <c r="A41" s="22"/>
      <c r="B41" s="35"/>
      <c r="C41" s="1145" t="s">
        <v>544</v>
      </c>
      <c r="D41" s="1146"/>
      <c r="E41" s="1147"/>
      <c r="F41" s="36" t="s">
        <v>489</v>
      </c>
      <c r="G41" s="37" t="s">
        <v>489</v>
      </c>
      <c r="H41" s="37" t="s">
        <v>489</v>
      </c>
      <c r="I41" s="37" t="s">
        <v>489</v>
      </c>
      <c r="J41" s="38">
        <v>0</v>
      </c>
      <c r="K41" s="22"/>
      <c r="L41" s="22"/>
      <c r="M41" s="22"/>
      <c r="N41" s="22"/>
      <c r="O41" s="22"/>
      <c r="P41" s="22"/>
    </row>
    <row r="42" spans="1:16" ht="39" customHeight="1" x14ac:dyDescent="0.2">
      <c r="A42" s="22"/>
      <c r="B42" s="39"/>
      <c r="C42" s="1145" t="s">
        <v>545</v>
      </c>
      <c r="D42" s="1146"/>
      <c r="E42" s="1147"/>
      <c r="F42" s="36" t="s">
        <v>546</v>
      </c>
      <c r="G42" s="37" t="s">
        <v>489</v>
      </c>
      <c r="H42" s="37" t="s">
        <v>489</v>
      </c>
      <c r="I42" s="37" t="s">
        <v>489</v>
      </c>
      <c r="J42" s="38" t="s">
        <v>489</v>
      </c>
      <c r="K42" s="22"/>
      <c r="L42" s="22"/>
      <c r="M42" s="22"/>
      <c r="N42" s="22"/>
      <c r="O42" s="22"/>
      <c r="P42" s="22"/>
    </row>
    <row r="43" spans="1:16" ht="39" customHeight="1" thickBot="1" x14ac:dyDescent="0.25">
      <c r="A43" s="22"/>
      <c r="B43" s="40"/>
      <c r="C43" s="1148" t="s">
        <v>547</v>
      </c>
      <c r="D43" s="1149"/>
      <c r="E43" s="1150"/>
      <c r="F43" s="41">
        <v>0</v>
      </c>
      <c r="G43" s="42">
        <v>0.04</v>
      </c>
      <c r="H43" s="42">
        <v>0</v>
      </c>
      <c r="I43" s="42">
        <v>0.13</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uVSibHGPNd4Tfba0bFWryKzEDS5USzz8fSxEL7awW/I6zSteXWRHisrGIlx+dFZ34xGsk57CKlc1HwO0oGHQ==" saltValue="YO1YMBHjn2v5GsV1H/Cc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M16" zoomScale="85" zoomScaleNormal="85" zoomScaleSheetLayoutView="55" workbookViewId="0">
      <selection activeCell="O46" sqref="O46"/>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t="s">
        <v>489</v>
      </c>
      <c r="L45" s="60" t="s">
        <v>489</v>
      </c>
      <c r="M45" s="60" t="s">
        <v>489</v>
      </c>
      <c r="N45" s="60" t="s">
        <v>489</v>
      </c>
      <c r="O45" s="61" t="s">
        <v>489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t="s">
        <v>489</v>
      </c>
      <c r="L48" s="64" t="s">
        <v>489</v>
      </c>
      <c r="M48" s="64" t="s">
        <v>489</v>
      </c>
      <c r="N48" s="64" t="s">
        <v>489</v>
      </c>
      <c r="O48" s="65" t="s">
        <v>489</v>
      </c>
      <c r="P48" s="48"/>
      <c r="Q48" s="48"/>
      <c r="R48" s="48"/>
      <c r="S48" s="48"/>
      <c r="T48" s="48"/>
      <c r="U48" s="48"/>
    </row>
    <row r="49" spans="1:21" ht="30.75" customHeight="1" x14ac:dyDescent="0.2">
      <c r="A49" s="48"/>
      <c r="B49" s="1178"/>
      <c r="C49" s="1179"/>
      <c r="D49" s="62"/>
      <c r="E49" s="1155" t="s">
        <v>14</v>
      </c>
      <c r="F49" s="1155"/>
      <c r="G49" s="1155"/>
      <c r="H49" s="1155"/>
      <c r="I49" s="1155"/>
      <c r="J49" s="1156"/>
      <c r="K49" s="63">
        <v>30</v>
      </c>
      <c r="L49" s="64">
        <v>34</v>
      </c>
      <c r="M49" s="64">
        <v>41</v>
      </c>
      <c r="N49" s="64">
        <v>42</v>
      </c>
      <c r="O49" s="65">
        <v>41</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156</v>
      </c>
      <c r="L52" s="64">
        <v>146</v>
      </c>
      <c r="M52" s="64">
        <v>140</v>
      </c>
      <c r="N52" s="64">
        <v>128</v>
      </c>
      <c r="O52" s="65">
        <v>115</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-126</v>
      </c>
      <c r="L53" s="69">
        <v>-112</v>
      </c>
      <c r="M53" s="69">
        <v>-99</v>
      </c>
      <c r="N53" s="69">
        <v>-86</v>
      </c>
      <c r="O53" s="70">
        <v>-74</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wuKwESbcFNarsblrnC2Wxde2x89YLHYlselTsoJuoE3ihm2//3np/9lsqCiDVKOXqbKUdLvv8MNFf/AZJBAOg==" saltValue="FExpCmAb5DSdlEK+9MZd2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M1" zoomScaleSheetLayoutView="100" workbookViewId="0">
      <selection activeCell="M43" sqref="M43"/>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t="s">
        <v>489</v>
      </c>
      <c r="J41" s="356" t="s">
        <v>489</v>
      </c>
      <c r="K41" s="356" t="s">
        <v>489</v>
      </c>
      <c r="L41" s="356" t="s">
        <v>489</v>
      </c>
      <c r="M41" s="357" t="s">
        <v>489</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t="s">
        <v>489</v>
      </c>
      <c r="J43" s="359" t="s">
        <v>489</v>
      </c>
      <c r="K43" s="359" t="s">
        <v>489</v>
      </c>
      <c r="L43" s="359" t="s">
        <v>489</v>
      </c>
      <c r="M43" s="360" t="s">
        <v>489</v>
      </c>
    </row>
    <row r="44" spans="2:13" ht="27.75" customHeight="1" x14ac:dyDescent="0.2">
      <c r="B44" s="1186"/>
      <c r="C44" s="1187"/>
      <c r="D44" s="106"/>
      <c r="E44" s="1190" t="s">
        <v>34</v>
      </c>
      <c r="F44" s="1190"/>
      <c r="G44" s="1190"/>
      <c r="H44" s="1191"/>
      <c r="I44" s="358">
        <v>53</v>
      </c>
      <c r="J44" s="359">
        <v>45</v>
      </c>
      <c r="K44" s="359">
        <v>37</v>
      </c>
      <c r="L44" s="359">
        <v>29</v>
      </c>
      <c r="M44" s="360">
        <v>20</v>
      </c>
    </row>
    <row r="45" spans="2:13" ht="27.75" customHeight="1" x14ac:dyDescent="0.2">
      <c r="B45" s="1186"/>
      <c r="C45" s="1187"/>
      <c r="D45" s="106"/>
      <c r="E45" s="1190" t="s">
        <v>35</v>
      </c>
      <c r="F45" s="1190"/>
      <c r="G45" s="1190"/>
      <c r="H45" s="1191"/>
      <c r="I45" s="358">
        <v>343</v>
      </c>
      <c r="J45" s="359">
        <v>230</v>
      </c>
      <c r="K45" s="359">
        <v>148</v>
      </c>
      <c r="L45" s="359">
        <v>141</v>
      </c>
      <c r="M45" s="360">
        <v>178</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25978</v>
      </c>
      <c r="J50" s="359">
        <v>33077</v>
      </c>
      <c r="K50" s="359">
        <v>35918</v>
      </c>
      <c r="L50" s="359">
        <v>38814</v>
      </c>
      <c r="M50" s="360">
        <v>42298</v>
      </c>
    </row>
    <row r="51" spans="2:13" ht="27.75" customHeight="1" x14ac:dyDescent="0.2">
      <c r="B51" s="1186"/>
      <c r="C51" s="1187"/>
      <c r="D51" s="106"/>
      <c r="E51" s="1190" t="s">
        <v>42</v>
      </c>
      <c r="F51" s="1190"/>
      <c r="G51" s="1190"/>
      <c r="H51" s="1191"/>
      <c r="I51" s="358" t="s">
        <v>489</v>
      </c>
      <c r="J51" s="359" t="s">
        <v>489</v>
      </c>
      <c r="K51" s="359" t="s">
        <v>489</v>
      </c>
      <c r="L51" s="359" t="s">
        <v>489</v>
      </c>
      <c r="M51" s="360" t="s">
        <v>489</v>
      </c>
    </row>
    <row r="52" spans="2:13" ht="27.75" customHeight="1" x14ac:dyDescent="0.2">
      <c r="B52" s="1188"/>
      <c r="C52" s="1189"/>
      <c r="D52" s="106"/>
      <c r="E52" s="1190" t="s">
        <v>43</v>
      </c>
      <c r="F52" s="1190"/>
      <c r="G52" s="1190"/>
      <c r="H52" s="1191"/>
      <c r="I52" s="358">
        <v>958</v>
      </c>
      <c r="J52" s="359">
        <v>819</v>
      </c>
      <c r="K52" s="359">
        <v>682</v>
      </c>
      <c r="L52" s="359">
        <v>554</v>
      </c>
      <c r="M52" s="360">
        <v>441</v>
      </c>
    </row>
    <row r="53" spans="2:13" ht="27.75" customHeight="1" thickBot="1" x14ac:dyDescent="0.25">
      <c r="B53" s="1192" t="s">
        <v>19</v>
      </c>
      <c r="C53" s="1193"/>
      <c r="D53" s="110"/>
      <c r="E53" s="1194" t="s">
        <v>44</v>
      </c>
      <c r="F53" s="1194"/>
      <c r="G53" s="1194"/>
      <c r="H53" s="1195"/>
      <c r="I53" s="361">
        <v>-26539</v>
      </c>
      <c r="J53" s="362">
        <v>-33620</v>
      </c>
      <c r="K53" s="362">
        <v>-36414</v>
      </c>
      <c r="L53" s="362">
        <v>-39198</v>
      </c>
      <c r="M53" s="363">
        <v>-42541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HHyY0YmxlDMjsz6xJMELiCvcySfRoWPFhIcxDaCYHjZmWAuOJPBzSLkhrhv54VCw98hZIeV7DtjDQoAMWQbvww==" saltValue="uqJOZNoHbTSuDiv1aGGn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I1" zoomScale="70" zoomScaleNormal="70" zoomScaleSheetLayoutView="100" workbookViewId="0">
      <selection activeCell="J55" sqref="J55"/>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10167</v>
      </c>
      <c r="G55" s="122">
        <v>10164</v>
      </c>
      <c r="H55" s="123">
        <v>9956</v>
      </c>
    </row>
    <row r="56" spans="2:8" ht="52.5" customHeight="1" x14ac:dyDescent="0.2">
      <c r="B56" s="124"/>
      <c r="C56" s="1213" t="s">
        <v>47</v>
      </c>
      <c r="D56" s="1213"/>
      <c r="E56" s="1214"/>
      <c r="F56" s="125">
        <v>24</v>
      </c>
      <c r="G56" s="125">
        <v>24</v>
      </c>
      <c r="H56" s="126">
        <v>24</v>
      </c>
    </row>
    <row r="57" spans="2:8" ht="53.25" customHeight="1" x14ac:dyDescent="0.2">
      <c r="B57" s="124"/>
      <c r="C57" s="1215" t="s">
        <v>48</v>
      </c>
      <c r="D57" s="1215"/>
      <c r="E57" s="1216"/>
      <c r="F57" s="127">
        <v>96774</v>
      </c>
      <c r="G57" s="127">
        <v>94840</v>
      </c>
      <c r="H57" s="128">
        <v>89856</v>
      </c>
    </row>
    <row r="58" spans="2:8" ht="45.75" customHeight="1" x14ac:dyDescent="0.2">
      <c r="B58" s="129"/>
      <c r="C58" s="1203" t="s">
        <v>564</v>
      </c>
      <c r="D58" s="1204"/>
      <c r="E58" s="1205"/>
      <c r="F58" s="130">
        <v>42989</v>
      </c>
      <c r="G58" s="130">
        <v>41497</v>
      </c>
      <c r="H58" s="131">
        <v>38547</v>
      </c>
    </row>
    <row r="59" spans="2:8" ht="45.75" customHeight="1" x14ac:dyDescent="0.2">
      <c r="B59" s="129"/>
      <c r="C59" s="1203" t="s">
        <v>565</v>
      </c>
      <c r="D59" s="1204"/>
      <c r="E59" s="1205"/>
      <c r="F59" s="130">
        <v>18220</v>
      </c>
      <c r="G59" s="130">
        <v>20645</v>
      </c>
      <c r="H59" s="131">
        <v>24289</v>
      </c>
    </row>
    <row r="60" spans="2:8" ht="45.75" customHeight="1" x14ac:dyDescent="0.2">
      <c r="B60" s="129"/>
      <c r="C60" s="1203" t="s">
        <v>566</v>
      </c>
      <c r="D60" s="1204"/>
      <c r="E60" s="1205"/>
      <c r="F60" s="130">
        <v>11327</v>
      </c>
      <c r="G60" s="130">
        <v>13311</v>
      </c>
      <c r="H60" s="131">
        <v>11740</v>
      </c>
    </row>
    <row r="61" spans="2:8" ht="45.75" customHeight="1" x14ac:dyDescent="0.2">
      <c r="B61" s="129"/>
      <c r="C61" s="1203" t="s">
        <v>567</v>
      </c>
      <c r="D61" s="1204"/>
      <c r="E61" s="1205"/>
      <c r="F61" s="130">
        <v>14120</v>
      </c>
      <c r="G61" s="130">
        <v>10488</v>
      </c>
      <c r="H61" s="131">
        <v>5620</v>
      </c>
    </row>
    <row r="62" spans="2:8" ht="45.75" customHeight="1" thickBot="1" x14ac:dyDescent="0.25">
      <c r="B62" s="132"/>
      <c r="C62" s="1206" t="s">
        <v>568</v>
      </c>
      <c r="D62" s="1207"/>
      <c r="E62" s="1208"/>
      <c r="F62" s="133">
        <v>3542</v>
      </c>
      <c r="G62" s="133">
        <v>4247</v>
      </c>
      <c r="H62" s="134">
        <v>4247</v>
      </c>
    </row>
    <row r="63" spans="2:8" ht="52.5" customHeight="1" thickBot="1" x14ac:dyDescent="0.25">
      <c r="B63" s="135"/>
      <c r="C63" s="1209" t="s">
        <v>49</v>
      </c>
      <c r="D63" s="1209"/>
      <c r="E63" s="1210"/>
      <c r="F63" s="136">
        <v>106965</v>
      </c>
      <c r="G63" s="136">
        <v>105028</v>
      </c>
      <c r="H63" s="137">
        <v>99835</v>
      </c>
    </row>
    <row r="64" spans="2:8" ht="13" x14ac:dyDescent="0.2"/>
  </sheetData>
  <sheetProtection algorithmName="SHA-512" hashValue="jYQ/FqxrOGdswGEHyfDJHzswF6fjvpMiSR18AZ+VS/J6gWu1r8fX6DB3tnBmKOrvxjEo+GI5r1TGa5lAvT6I7A==" saltValue="ZfjjA6Z/IBS9sE+TU3m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710474</v>
      </c>
      <c r="E3" s="156"/>
      <c r="F3" s="157">
        <v>268375</v>
      </c>
      <c r="G3" s="158"/>
      <c r="H3" s="159"/>
    </row>
    <row r="4" spans="1:8" x14ac:dyDescent="0.2">
      <c r="A4" s="160"/>
      <c r="B4" s="161"/>
      <c r="C4" s="162"/>
      <c r="D4" s="163">
        <v>261436</v>
      </c>
      <c r="E4" s="164"/>
      <c r="F4" s="165">
        <v>119602</v>
      </c>
      <c r="G4" s="166"/>
      <c r="H4" s="167"/>
    </row>
    <row r="5" spans="1:8" x14ac:dyDescent="0.2">
      <c r="A5" s="148" t="s">
        <v>522</v>
      </c>
      <c r="B5" s="153"/>
      <c r="C5" s="154"/>
      <c r="D5" s="155">
        <v>595029</v>
      </c>
      <c r="E5" s="156"/>
      <c r="F5" s="157">
        <v>301035</v>
      </c>
      <c r="G5" s="158"/>
      <c r="H5" s="159"/>
    </row>
    <row r="6" spans="1:8" x14ac:dyDescent="0.2">
      <c r="A6" s="160"/>
      <c r="B6" s="161"/>
      <c r="C6" s="162"/>
      <c r="D6" s="163">
        <v>59389</v>
      </c>
      <c r="E6" s="164"/>
      <c r="F6" s="165">
        <v>154376</v>
      </c>
      <c r="G6" s="166"/>
      <c r="H6" s="167"/>
    </row>
    <row r="7" spans="1:8" x14ac:dyDescent="0.2">
      <c r="A7" s="148" t="s">
        <v>523</v>
      </c>
      <c r="B7" s="153"/>
      <c r="C7" s="154"/>
      <c r="D7" s="155">
        <v>1096624</v>
      </c>
      <c r="E7" s="156"/>
      <c r="F7" s="157">
        <v>362690</v>
      </c>
      <c r="G7" s="158"/>
      <c r="H7" s="159"/>
    </row>
    <row r="8" spans="1:8" x14ac:dyDescent="0.2">
      <c r="A8" s="160"/>
      <c r="B8" s="161"/>
      <c r="C8" s="162"/>
      <c r="D8" s="163">
        <v>115792</v>
      </c>
      <c r="E8" s="164"/>
      <c r="F8" s="165">
        <v>172580</v>
      </c>
      <c r="G8" s="166"/>
      <c r="H8" s="167"/>
    </row>
    <row r="9" spans="1:8" x14ac:dyDescent="0.2">
      <c r="A9" s="148" t="s">
        <v>524</v>
      </c>
      <c r="B9" s="153"/>
      <c r="C9" s="154"/>
      <c r="D9" s="155">
        <v>670193</v>
      </c>
      <c r="E9" s="156"/>
      <c r="F9" s="157">
        <v>296093</v>
      </c>
      <c r="G9" s="158"/>
      <c r="H9" s="159"/>
    </row>
    <row r="10" spans="1:8" x14ac:dyDescent="0.2">
      <c r="A10" s="160"/>
      <c r="B10" s="161"/>
      <c r="C10" s="162"/>
      <c r="D10" s="163">
        <v>203602</v>
      </c>
      <c r="E10" s="164"/>
      <c r="F10" s="165">
        <v>140545</v>
      </c>
      <c r="G10" s="166"/>
      <c r="H10" s="167"/>
    </row>
    <row r="11" spans="1:8" x14ac:dyDescent="0.2">
      <c r="A11" s="148" t="s">
        <v>525</v>
      </c>
      <c r="B11" s="153"/>
      <c r="C11" s="154"/>
      <c r="D11" s="155">
        <v>1590108</v>
      </c>
      <c r="E11" s="156"/>
      <c r="F11" s="157">
        <v>308655</v>
      </c>
      <c r="G11" s="158"/>
      <c r="H11" s="159"/>
    </row>
    <row r="12" spans="1:8" x14ac:dyDescent="0.2">
      <c r="A12" s="160"/>
      <c r="B12" s="161"/>
      <c r="C12" s="168"/>
      <c r="D12" s="163">
        <v>134593</v>
      </c>
      <c r="E12" s="164"/>
      <c r="F12" s="165">
        <v>169887</v>
      </c>
      <c r="G12" s="166"/>
      <c r="H12" s="167"/>
    </row>
    <row r="13" spans="1:8" x14ac:dyDescent="0.2">
      <c r="A13" s="148"/>
      <c r="B13" s="153"/>
      <c r="C13" s="169"/>
      <c r="D13" s="170">
        <v>932486</v>
      </c>
      <c r="E13" s="171"/>
      <c r="F13" s="172">
        <v>307370</v>
      </c>
      <c r="G13" s="173"/>
      <c r="H13" s="159"/>
    </row>
    <row r="14" spans="1:8" x14ac:dyDescent="0.2">
      <c r="A14" s="160"/>
      <c r="B14" s="161"/>
      <c r="C14" s="162"/>
      <c r="D14" s="163">
        <v>154962</v>
      </c>
      <c r="E14" s="164"/>
      <c r="F14" s="165">
        <v>151398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6.51</v>
      </c>
      <c r="C19" s="174">
        <f>ROUND(VALUE(SUBSTITUTE(実質収支比率等に係る経年分析!G$48,"▲","-")),2)</f>
        <v>12.2</v>
      </c>
      <c r="D19" s="174">
        <f>ROUND(VALUE(SUBSTITUTE(実質収支比率等に係る経年分析!H$48,"▲","-")),2)</f>
        <v>10.72</v>
      </c>
      <c r="E19" s="174">
        <f>ROUND(VALUE(SUBSTITUTE(実質収支比率等に係る経年分析!I$48,"▲","-")),2)</f>
        <v>14.04</v>
      </c>
      <c r="F19" s="174">
        <f>ROUND(VALUE(SUBSTITUTE(実質収支比率等に係る経年分析!J$48,"▲","-")),2)</f>
        <v>14.21</v>
      </c>
    </row>
    <row r="20" spans="1:11" x14ac:dyDescent="0.2">
      <c r="A20" s="174" t="s">
        <v>53</v>
      </c>
      <c r="B20" s="174">
        <f>ROUND(VALUE(SUBSTITUTE(実質収支比率等に係る経年分析!F$47,"▲","-")),2)</f>
        <v>185.33</v>
      </c>
      <c r="C20" s="174">
        <f>ROUND(VALUE(SUBSTITUTE(実質収支比率等に係る経年分析!G$47,"▲","-")),2)</f>
        <v>199.08</v>
      </c>
      <c r="D20" s="174">
        <f>ROUND(VALUE(SUBSTITUTE(実質収支比率等に係る経年分析!H$47,"▲","-")),2)</f>
        <v>192.49</v>
      </c>
      <c r="E20" s="174">
        <f>ROUND(VALUE(SUBSTITUTE(実質収支比率等に係る経年分析!I$47,"▲","-")),2)</f>
        <v>149.05000000000001</v>
      </c>
      <c r="F20" s="174">
        <f>ROUND(VALUE(SUBSTITUTE(実質収支比率等に係る経年分析!J$47,"▲","-")),2)</f>
        <v>150.82</v>
      </c>
    </row>
    <row r="21" spans="1:11" x14ac:dyDescent="0.2">
      <c r="A21" s="174" t="s">
        <v>54</v>
      </c>
      <c r="B21" s="174">
        <f>IF(ISNUMBER(VALUE(SUBSTITUTE(実質収支比率等に係る経年分析!F$49,"▲","-"))),ROUND(VALUE(SUBSTITUTE(実質収支比率等に係る経年分析!F$49,"▲","-")),2),NA())</f>
        <v>-19.829999999999998</v>
      </c>
      <c r="C21" s="174">
        <f>IF(ISNUMBER(VALUE(SUBSTITUTE(実質収支比率等に係る経年分析!G$49,"▲","-"))),ROUND(VALUE(SUBSTITUTE(実質収支比率等に係る経年分析!G$49,"▲","-")),2),NA())</f>
        <v>5.46</v>
      </c>
      <c r="D21" s="174">
        <f>IF(ISNUMBER(VALUE(SUBSTITUTE(実質収支比率等に係る経年分析!H$49,"▲","-"))),ROUND(VALUE(SUBSTITUTE(実質収支比率等に係る経年分析!H$49,"▲","-")),2),NA())</f>
        <v>-0.57999999999999996</v>
      </c>
      <c r="E21" s="174">
        <f>IF(ISNUMBER(VALUE(SUBSTITUTE(実質収支比率等に係る経年分析!I$49,"▲","-"))),ROUND(VALUE(SUBSTITUTE(実質収支比率等に係る経年分析!I$49,"▲","-")),2),NA())</f>
        <v>1.44</v>
      </c>
      <c r="F21" s="174">
        <f>IF(ISNUMBER(VALUE(SUBSTITUTE(実質収支比率等に係る経年分析!J$49,"▲","-"))),ROUND(VALUE(SUBSTITUTE(実質収支比率等に係る経年分析!J$49,"▲","-")),2),NA())</f>
        <v>-10.72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1.02</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霊園管理事業特別会計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介護サービス特別会計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宅地造成事業特別会計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坂下ダム施設管理事業特別会計</v>
      </c>
      <c r="B33" s="175">
        <f>IF(ROUND(VALUE(SUBSTITUTE(連結実質赤字比率に係る赤字・黒字の構成分析!F$37,"▲", "-")), 2) &lt; 0, ABS(ROUND(VALUE(SUBSTITUTE(連結実質赤字比率に係る赤字・黒字の構成分析!F$37,"▲", "-")), 2)), NA())</f>
        <v>0.11</v>
      </c>
      <c r="C33" s="175" t="e">
        <f>IF(ROUND(VALUE(SUBSTITUTE(連結実質赤字比率に係る赤字・黒字の構成分析!F$37,"▲", "-")), 2) &gt;= 0, ABS(ROUND(VALUE(SUBSTITUTE(連結実質赤字比率に係る赤字・黒字の構成分析!F$37,"▲", "-")), 2)), NA())</f>
        <v>#N/A</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0.97</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13.53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156</v>
      </c>
      <c r="E42" s="176"/>
      <c r="F42" s="176"/>
      <c r="G42" s="176">
        <f>'実質公債費比率（分子）の構造'!L$52</f>
        <v>146</v>
      </c>
      <c r="H42" s="176"/>
      <c r="I42" s="176"/>
      <c r="J42" s="176">
        <f>'実質公債費比率（分子）の構造'!M$52</f>
        <v>140</v>
      </c>
      <c r="K42" s="176"/>
      <c r="L42" s="176"/>
      <c r="M42" s="176">
        <f>'実質公債費比率（分子）の構造'!N$52</f>
        <v>128</v>
      </c>
      <c r="N42" s="176"/>
      <c r="O42" s="176"/>
      <c r="P42" s="176">
        <f>'実質公債費比率（分子）の構造'!O$52</f>
        <v>115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30</v>
      </c>
      <c r="C45" s="176"/>
      <c r="D45" s="176"/>
      <c r="E45" s="176">
        <f>'実質公債費比率（分子）の構造'!L$49</f>
        <v>34</v>
      </c>
      <c r="F45" s="176"/>
      <c r="G45" s="176"/>
      <c r="H45" s="176">
        <f>'実質公債費比率（分子）の構造'!M$49</f>
        <v>41</v>
      </c>
      <c r="I45" s="176"/>
      <c r="J45" s="176"/>
      <c r="K45" s="176">
        <f>'実質公債費比率（分子）の構造'!N$49</f>
        <v>42</v>
      </c>
      <c r="L45" s="176"/>
      <c r="M45" s="176"/>
      <c r="N45" s="176">
        <f>'実質公債費比率（分子）の構造'!O$49</f>
        <v>41</v>
      </c>
      <c r="O45" s="176"/>
      <c r="P45" s="176"/>
    </row>
    <row r="46" spans="1:16" x14ac:dyDescent="0.2">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t="str">
        <f>'実質公債費比率（分子）の構造'!K$45</f>
        <v>-</v>
      </c>
      <c r="C49" s="176"/>
      <c r="D49" s="176"/>
      <c r="E49" s="176" t="str">
        <f>'実質公債費比率（分子）の構造'!L$45</f>
        <v>-</v>
      </c>
      <c r="F49" s="176"/>
      <c r="G49" s="176"/>
      <c r="H49" s="176" t="str">
        <f>'実質公債費比率（分子）の構造'!M$45</f>
        <v>-</v>
      </c>
      <c r="I49" s="176"/>
      <c r="J49" s="176"/>
      <c r="K49" s="176" t="str">
        <f>'実質公債費比率（分子）の構造'!N$45</f>
        <v>-</v>
      </c>
      <c r="L49" s="176"/>
      <c r="M49" s="176"/>
      <c r="N49" s="176" t="str">
        <f>'実質公債費比率（分子）の構造'!O$45</f>
        <v>-</v>
      </c>
      <c r="O49" s="176"/>
      <c r="P49" s="176"/>
    </row>
    <row r="50" spans="1:16" x14ac:dyDescent="0.2">
      <c r="A50" s="176" t="s">
        <v>67</v>
      </c>
      <c r="B50" s="176" t="e">
        <f>NA()</f>
        <v>#N/A</v>
      </c>
      <c r="C50" s="176">
        <f>IF(ISNUMBER('実質公債費比率（分子）の構造'!K$53),'実質公債費比率（分子）の構造'!K$53,NA())</f>
        <v>-126</v>
      </c>
      <c r="D50" s="176" t="e">
        <f>NA()</f>
        <v>#N/A</v>
      </c>
      <c r="E50" s="176" t="e">
        <f>NA()</f>
        <v>#N/A</v>
      </c>
      <c r="F50" s="176">
        <f>IF(ISNUMBER('実質公債費比率（分子）の構造'!L$53),'実質公債費比率（分子）の構造'!L$53,NA())</f>
        <v>-112</v>
      </c>
      <c r="G50" s="176" t="e">
        <f>NA()</f>
        <v>#N/A</v>
      </c>
      <c r="H50" s="176" t="e">
        <f>NA()</f>
        <v>#N/A</v>
      </c>
      <c r="I50" s="176">
        <f>IF(ISNUMBER('実質公債費比率（分子）の構造'!M$53),'実質公債費比率（分子）の構造'!M$53,NA())</f>
        <v>-99</v>
      </c>
      <c r="J50" s="176" t="e">
        <f>NA()</f>
        <v>#N/A</v>
      </c>
      <c r="K50" s="176" t="e">
        <f>NA()</f>
        <v>#N/A</v>
      </c>
      <c r="L50" s="176">
        <f>IF(ISNUMBER('実質公債費比率（分子）の構造'!N$53),'実質公債費比率（分子）の構造'!N$53,NA())</f>
        <v>-86</v>
      </c>
      <c r="M50" s="176" t="e">
        <f>NA()</f>
        <v>#N/A</v>
      </c>
      <c r="N50" s="176" t="e">
        <f>NA()</f>
        <v>#N/A</v>
      </c>
      <c r="O50" s="176">
        <f>IF(ISNUMBER('実質公債費比率（分子）の構造'!O$53),'実質公債費比率（分子）の構造'!O$53,NA())</f>
        <v>-74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958</v>
      </c>
      <c r="E56" s="175"/>
      <c r="F56" s="175"/>
      <c r="G56" s="175">
        <f>'将来負担比率（分子）の構造'!J$52</f>
        <v>819</v>
      </c>
      <c r="H56" s="175"/>
      <c r="I56" s="175"/>
      <c r="J56" s="175">
        <f>'将来負担比率（分子）の構造'!K$52</f>
        <v>682</v>
      </c>
      <c r="K56" s="175"/>
      <c r="L56" s="175"/>
      <c r="M56" s="175">
        <f>'将来負担比率（分子）の構造'!L$52</f>
        <v>554</v>
      </c>
      <c r="N56" s="175"/>
      <c r="O56" s="175"/>
      <c r="P56" s="175">
        <f>'将来負担比率（分子）の構造'!M$52</f>
        <v>441</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25978</v>
      </c>
      <c r="E58" s="175"/>
      <c r="F58" s="175"/>
      <c r="G58" s="175">
        <f>'将来負担比率（分子）の構造'!J$50</f>
        <v>33077</v>
      </c>
      <c r="H58" s="175"/>
      <c r="I58" s="175"/>
      <c r="J58" s="175">
        <f>'将来負担比率（分子）の構造'!K$50</f>
        <v>35918</v>
      </c>
      <c r="K58" s="175"/>
      <c r="L58" s="175"/>
      <c r="M58" s="175">
        <f>'将来負担比率（分子）の構造'!L$50</f>
        <v>38814</v>
      </c>
      <c r="N58" s="175"/>
      <c r="O58" s="175"/>
      <c r="P58" s="175">
        <f>'将来負担比率（分子）の構造'!M$50</f>
        <v>42298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343</v>
      </c>
      <c r="C62" s="175"/>
      <c r="D62" s="175"/>
      <c r="E62" s="175">
        <f>'将来負担比率（分子）の構造'!J$45</f>
        <v>230</v>
      </c>
      <c r="F62" s="175"/>
      <c r="G62" s="175"/>
      <c r="H62" s="175">
        <f>'将来負担比率（分子）の構造'!K$45</f>
        <v>148</v>
      </c>
      <c r="I62" s="175"/>
      <c r="J62" s="175"/>
      <c r="K62" s="175">
        <f>'将来負担比率（分子）の構造'!L$45</f>
        <v>141</v>
      </c>
      <c r="L62" s="175"/>
      <c r="M62" s="175"/>
      <c r="N62" s="175">
        <f>'将来負担比率（分子）の構造'!M$45</f>
        <v>178</v>
      </c>
      <c r="O62" s="175"/>
      <c r="P62" s="175"/>
    </row>
    <row r="63" spans="1:16" x14ac:dyDescent="0.2">
      <c r="A63" s="175" t="s">
        <v>34</v>
      </c>
      <c r="B63" s="175">
        <f>'将来負担比率（分子）の構造'!I$44</f>
        <v>53</v>
      </c>
      <c r="C63" s="175"/>
      <c r="D63" s="175"/>
      <c r="E63" s="175">
        <f>'将来負担比率（分子）の構造'!J$44</f>
        <v>45</v>
      </c>
      <c r="F63" s="175"/>
      <c r="G63" s="175"/>
      <c r="H63" s="175">
        <f>'将来負担比率（分子）の構造'!K$44</f>
        <v>37</v>
      </c>
      <c r="I63" s="175"/>
      <c r="J63" s="175"/>
      <c r="K63" s="175">
        <f>'将来負担比率（分子）の構造'!L$44</f>
        <v>29</v>
      </c>
      <c r="L63" s="175"/>
      <c r="M63" s="175"/>
      <c r="N63" s="175">
        <f>'将来負担比率（分子）の構造'!M$44</f>
        <v>20</v>
      </c>
      <c r="O63" s="175"/>
      <c r="P63" s="175"/>
    </row>
    <row r="64" spans="1:16" x14ac:dyDescent="0.2">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t="str">
        <f>'将来負担比率（分子）の構造'!I$41</f>
        <v>-</v>
      </c>
      <c r="C66" s="175"/>
      <c r="D66" s="175"/>
      <c r="E66" s="175" t="str">
        <f>'将来負担比率（分子）の構造'!J$41</f>
        <v>-</v>
      </c>
      <c r="F66" s="175"/>
      <c r="G66" s="175"/>
      <c r="H66" s="175" t="str">
        <f>'将来負担比率（分子）の構造'!K$41</f>
        <v>-</v>
      </c>
      <c r="I66" s="175"/>
      <c r="J66" s="175"/>
      <c r="K66" s="175" t="str">
        <f>'将来負担比率（分子）の構造'!L$41</f>
        <v>-</v>
      </c>
      <c r="L66" s="175"/>
      <c r="M66" s="175"/>
      <c r="N66" s="175" t="str">
        <f>'将来負担比率（分子）の構造'!M$41</f>
        <v>-</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10167</v>
      </c>
      <c r="C72" s="179">
        <f>基金残高に係る経年分析!G55</f>
        <v>10164</v>
      </c>
      <c r="D72" s="179">
        <f>基金残高に係る経年分析!H55</f>
        <v>9956</v>
      </c>
    </row>
    <row r="73" spans="1:16" x14ac:dyDescent="0.2">
      <c r="A73" s="178" t="s">
        <v>74</v>
      </c>
      <c r="B73" s="179">
        <f>基金残高に係る経年分析!F56</f>
        <v>24</v>
      </c>
      <c r="C73" s="179">
        <f>基金残高に係る経年分析!G56</f>
        <v>24</v>
      </c>
      <c r="D73" s="179">
        <f>基金残高に係る経年分析!H56</f>
        <v>24</v>
      </c>
    </row>
    <row r="74" spans="1:16" x14ac:dyDescent="0.2">
      <c r="A74" s="178" t="s">
        <v>75</v>
      </c>
      <c r="B74" s="179">
        <f>基金残高に係る経年分析!F57</f>
        <v>96774</v>
      </c>
      <c r="C74" s="179">
        <f>基金残高に係る経年分析!G57</f>
        <v>94840</v>
      </c>
      <c r="D74" s="179">
        <f>基金残高に係る経年分析!H57</f>
        <v>89856</v>
      </c>
    </row>
  </sheetData>
  <sheetProtection algorithmName="SHA-512" hashValue="uWR+s+NWdXIX3qJ6Osf3NRSeDr3OOCIUH9cFnS9YEQjZ7FZonzsV8FrZLFa2iXAlsKG4/i4PPLXHes84wNZxqg==" saltValue="O4IOhC2oGCpRzP+o2tGeK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蛭田 哲也(HIRUTA Tetsuya)</cp:lastModifiedBy>
  <dcterms:modified xsi:type="dcterms:W3CDTF">2025-03-18T15:28:12Z</dcterms:modified>
</cp:coreProperties>
</file>