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v2.e-naraha.local\組織別\01総務課\財政係\01財政処理用\R06報告・処理・回答\済\A5-0　一般\A5-0-28 財政公表\20250304_【314〆】令和5年度財政状況資料集の作成等について\02_福島県へ\"/>
    </mc:Choice>
  </mc:AlternateContent>
  <xr:revisionPtr revIDLastSave="0" documentId="13_ncr:1_{5866C187-1439-4DAB-8841-AE9C06AE62FD}"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7" i="12"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W35" i="10"/>
  <c r="BW36" i="10" s="1"/>
  <c r="BW37" i="10" s="1"/>
  <c r="BW38" i="10" s="1"/>
  <c r="BW39" i="10" s="1"/>
  <c r="BW40" i="10" s="1"/>
  <c r="BW41" i="10" s="1"/>
  <c r="BW42" i="10" s="1"/>
  <c r="BE35" i="10"/>
  <c r="AM35" i="10"/>
  <c r="C35" i="10"/>
  <c r="CO34" i="10"/>
  <c r="BW34" i="10"/>
  <c r="U34" i="10"/>
  <c r="U35" i="10" s="1"/>
  <c r="U36" i="10" s="1"/>
  <c r="C34" i="10"/>
  <c r="AM34" i="10" s="1"/>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<sst xmlns="http://schemas.openxmlformats.org/spreadsheetml/2006/main" count="1132" uniqueCount="565">
  <si>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</si>
  <si>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</si>
  <si>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</si>
  <si>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</si>
  <si>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</si>
  <si>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</si>
  <si>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</si>
  <si>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</si>
  <si>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</si>
  <si>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</si>
  <si>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</si>
  <si>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</si>
  <si>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</si>
  <si>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</si>
  <si>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</si>
  <si>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</si>
  <si>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</si>
  <si>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</si>
  <si>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</si>
  <si>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</si>
  <si>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</si>
  <si>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</si>
  <si>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</si>
  <si>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</si>
  <si>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</si>
  <si>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</si>
  <si>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</si>
  <si>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</si>
  <si>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</si>
  <si>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</si>
  <si>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</si>
  <si>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</si>
  <si>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</si>
  <si>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</si>
  <si>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</si>
  <si>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</si>
  <si>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</si>
  <si>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</si>
  <si>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</si>
  <si>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</si>
  <si>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</si>
  <si>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</si>
  <si>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</si>
  <si>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</si>
  <si>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</si>
  <si>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</si>
  <si>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</si>
  <si>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</si>
  <si>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</si>
  <si>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</si>
  <si>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</si>
  <si>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</si>
  <si>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</si>
  <si>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</si>
  <si>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</si>
  <si>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</si>
  <si>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</si>
  <si>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</si>
  <si>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</si>
  <si>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</si>
  <si>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</si>
  <si>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</si>
  <si>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</si>
  <si>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</si>
  <si>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</si>
  <si>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</si>
  <si>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</si>
  <si>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</si>
  <si>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</si>
  <si>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</si>
  <si>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</si>
  <si>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</si>
  <si>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</si>
  <si>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</si>
  <si>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</si>
  <si>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</si>
  <si>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</si>
  <si>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</si>
  <si>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</si>
  <si>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</si>
  <si>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</si>
  <si>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</si>
  <si>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</si>
  <si>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</si>
  <si>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</si>
  <si>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</si>
  <si>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</si>
  <si>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</si>
  <si>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</si>
  <si>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</si>
  <si>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</si>
  <si>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</si>
  <si>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</si>
  <si>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</si>
  <si>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楢葉町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</si>
  <si>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</si>
  <si>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</si>
  <si>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</si>
  <si>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</si>
  <si>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</si>
  <si>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</si>
  <si>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</si>
  <si>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</si>
  <si>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</si>
  <si>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</si>
  <si>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</si>
  <si>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</si>
  <si>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</si>
  <si>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</si>
  <si>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</si>
  <si>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</si>
  <si>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</si>
  <si>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</si>
  <si>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</si>
  <si>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</si>
  <si>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</si>
  <si>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</si>
  <si>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280.5</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</si>
  <si>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</si>
  <si>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</si>
  <si>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</si>
  <si>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</si>
  <si>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</si>
  <si>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</si>
  <si>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</si>
  <si>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</si>
  <si>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</si>
  <si>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</si>
  <si>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</si>
  <si>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</si>
  <si>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</si>
  <si>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</si>
  <si>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</si>
  <si>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</si>
  <si>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</si>
  <si>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</si>
  <si>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</si>
  <si>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</si>
  <si>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</si>
  <si>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</si>
  <si>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</si>
  <si>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</si>
  <si>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6"/>
  </si>
  <si>
    <t>うち日本人(％)</t>
    <phoneticPr fontId="5"/>
  </si>
  <si>
    <t>-3.0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</si>
  <si>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</si>
  <si>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</si>
  <si>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</si>
  <si>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</si>
  <si>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</si>
  <si>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</si>
  <si>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</si>
  <si>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</si>
  <si>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</si>
  <si>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</si>
  <si>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</si>
  <si>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</si>
  <si>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</si>
  <si>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</si>
  <si>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</si>
  <si>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</si>
  <si>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</si>
  <si>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</si>
  <si>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</si>
  <si>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</si>
  <si>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</si>
  <si>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</si>
  <si>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</si>
  <si>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</si>
  <si>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</si>
  <si>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</si>
  <si>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</si>
  <si>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</si>
  <si>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</si>
  <si>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</si>
  <si>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</si>
  <si>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</si>
  <si>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</si>
  <si>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</si>
  <si>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</si>
  <si>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</si>
  <si>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</si>
  <si>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</si>
  <si>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</si>
  <si>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</si>
  <si>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</si>
  <si>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</si>
  <si>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</si>
  <si>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</si>
  <si>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</si>
  <si>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</si>
  <si>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</si>
  <si>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</si>
  <si>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</si>
  <si>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</si>
  <si>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</si>
  <si>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</si>
  <si>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</si>
  <si>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</si>
  <si>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</si>
  <si>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</si>
  <si>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</si>
  <si>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</si>
  <si>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</si>
  <si>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福島県楢葉町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</si>
  <si>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</si>
  <si>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</si>
  <si>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</si>
  <si>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</si>
  <si>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</si>
  <si>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</si>
  <si>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</si>
  <si>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</si>
  <si>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</si>
  <si>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</si>
  <si>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</si>
  <si>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</si>
  <si>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</si>
  <si>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</si>
  <si>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</si>
  <si>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</si>
  <si>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</si>
  <si>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</si>
  <si>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</si>
  <si>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</si>
  <si>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</si>
  <si>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</si>
  <si>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</si>
  <si>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</si>
  <si>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</si>
  <si>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</si>
  <si>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</si>
  <si>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</si>
  <si>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</si>
  <si>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</si>
  <si>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</si>
  <si>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</si>
  <si>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</si>
  <si>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</si>
  <si>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</si>
  <si>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</si>
  <si>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</si>
  <si>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</si>
  <si>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</si>
  <si>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</si>
  <si>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</si>
  <si>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</si>
  <si>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</si>
  <si>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</si>
  <si>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</si>
  <si>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</si>
  <si>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</si>
  <si>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</si>
  <si>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</si>
  <si>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</si>
  <si>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</si>
  <si>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</si>
  <si>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</si>
  <si>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</si>
  <si>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</si>
  <si>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</si>
  <si>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</si>
  <si>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</si>
  <si>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</si>
  <si>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</si>
  <si>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</si>
  <si>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</si>
  <si>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</si>
  <si>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</si>
  <si>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</si>
  <si>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</si>
  <si>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</si>
  <si>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</si>
  <si>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</si>
  <si>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</si>
  <si>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</si>
  <si>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</si>
  <si>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</si>
  <si>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</si>
  <si>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</si>
  <si>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</si>
  <si>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</si>
  <si>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</si>
  <si>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</si>
  <si>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</si>
  <si>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</si>
  <si>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</si>
  <si>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</si>
  <si>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</si>
  <si>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</si>
  <si>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</si>
  <si>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</si>
  <si>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</si>
  <si>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</si>
  <si>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</si>
  <si>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</si>
  <si>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</si>
  <si>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</si>
  <si>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</si>
  <si>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</si>
  <si>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</si>
  <si>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</si>
  <si>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</si>
  <si>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</si>
  <si>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</si>
  <si>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</si>
  <si>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</si>
  <si>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</si>
  <si>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</si>
  <si>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</si>
  <si>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</si>
  <si>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</si>
  <si>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</si>
  <si>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</si>
  <si>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</si>
  <si>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</si>
  <si>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</si>
  <si>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</si>
  <si>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</si>
  <si>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</si>
  <si>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</si>
  <si>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</si>
  <si>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</si>
  <si>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</si>
  <si>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</si>
  <si>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</si>
  <si>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</si>
  <si>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</si>
  <si>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</si>
  <si>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</si>
  <si>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</si>
  <si>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</si>
  <si>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</si>
  <si>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</si>
  <si>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</si>
  <si>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</si>
  <si>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</si>
  <si>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</si>
  <si>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</si>
  <si>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</si>
  <si>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</si>
  <si>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</si>
  <si>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</si>
  <si>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</si>
  <si>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</si>
  <si>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</si>
  <si>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</si>
  <si>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</si>
  <si>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</si>
  <si>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</si>
  <si>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</si>
  <si>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</si>
  <si>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</si>
  <si>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</si>
  <si>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</si>
  <si>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福島県楢葉町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</si>
  <si>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</si>
  <si>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</si>
  <si>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</si>
  <si>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</si>
  <si>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</si>
  <si>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</si>
  <si>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</si>
  <si>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</si>
  <si>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</si>
  <si>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</si>
  <si>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</si>
  <si>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</si>
  <si>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</si>
  <si>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</si>
  <si>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</si>
  <si>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</si>
  <si>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</si>
  <si>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</si>
  <si>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</si>
  <si>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</si>
  <si>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</si>
  <si>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</si>
  <si>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</si>
  <si>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</si>
  <si>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</si>
  <si>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</si>
  <si>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</si>
  <si>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</si>
  <si>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</si>
  <si>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</si>
  <si>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</si>
  <si>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</si>
  <si>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</si>
  <si>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</si>
  <si>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</si>
  <si>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</si>
  <si>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</si>
  <si>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</si>
  <si>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住宅用地造成事業特別会計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</si>
  <si>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</si>
  <si>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</si>
  <si>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</si>
  <si>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</si>
  <si>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</si>
  <si>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</si>
  <si>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</si>
  <si>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</si>
  <si>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</si>
  <si>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</si>
  <si>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</si>
  <si>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</si>
  <si>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</si>
  <si>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</si>
  <si>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</si>
  <si>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</si>
  <si>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</si>
  <si>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</si>
  <si>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</si>
  <si>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</si>
  <si>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</si>
  <si>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</si>
  <si>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</si>
  <si>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</si>
  <si>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</si>
  <si>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</si>
  <si>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</si>
  <si>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</si>
  <si>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</si>
  <si>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</si>
  <si>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</si>
  <si>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</si>
  <si>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</si>
  <si>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</si>
  <si>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</si>
  <si>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</si>
  <si>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</si>
  <si>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</si>
  <si>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</si>
  <si>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</si>
  <si>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</si>
  <si>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</si>
  <si>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</si>
  <si>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</si>
  <si>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</si>
  <si>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</si>
  <si>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</si>
  <si>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</si>
  <si>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</si>
  <si>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</si>
  <si>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</si>
  <si>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</si>
  <si>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</si>
  <si>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</si>
  <si>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</si>
  <si>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</si>
  <si>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</si>
  <si>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</si>
  <si>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</si>
  <si>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</si>
  <si>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</si>
  <si>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</si>
  <si>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</si>
  <si>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</si>
  <si>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</si>
  <si>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</si>
  <si>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</si>
  <si>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</si>
  <si>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</si>
  <si>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</si>
  <si>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</si>
  <si>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</si>
  <si>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</si>
  <si>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</si>
  <si>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</si>
  <si>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</si>
  <si>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</si>
  <si>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</si>
  <si>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</si>
  <si>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</si>
  <si>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</si>
  <si>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</si>
  <si>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</si>
  <si>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</si>
  <si>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</si>
  <si>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</si>
  <si>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</si>
  <si>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</si>
  <si>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</si>
  <si>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</si>
  <si>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</si>
  <si>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</si>
  <si>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</si>
  <si>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</si>
  <si>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</si>
  <si>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</si>
  <si>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</si>
  <si>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</si>
  <si>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</si>
  <si>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</si>
  <si>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</si>
  <si>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</si>
  <si>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</si>
  <si>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</si>
  <si>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</si>
  <si>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</si>
  <si>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</si>
  <si>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</si>
  <si>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</si>
  <si>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</si>
  <si>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</si>
  <si>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</si>
  <si>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</si>
  <si>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</si>
  <si>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</si>
  <si>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</si>
  <si>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</si>
  <si>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</si>
  <si>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</si>
  <si>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</si>
  <si>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</si>
  <si>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</si>
  <si>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</si>
  <si>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</si>
  <si>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</si>
  <si>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</si>
  <si>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</si>
  <si>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</si>
  <si>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</si>
  <si>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</si>
  <si>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</si>
  <si>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</si>
  <si>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</si>
  <si>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</si>
  <si>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</si>
  <si>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</si>
  <si>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7.62</t>
  </si>
  <si>
    <t>▲ 3.72</t>
  </si>
  <si>
    <t>▲ 5.13</t>
  </si>
  <si>
    <t>▲ 17.86</t>
  </si>
  <si>
    <t>一般会計</t>
  </si>
  <si>
    <t>介護保険特別会計</t>
  </si>
  <si>
    <t>国民健康保険特別会計</t>
  </si>
  <si>
    <t>住宅用地造成事業特別会計</t>
  </si>
  <si>
    <t>下水道事業会計</t>
  </si>
  <si>
    <t>後期高齢者医療特別会計</t>
  </si>
  <si>
    <t>その他会計（赤字）</t>
  </si>
  <si>
    <t>その他会計（黒字）</t>
  </si>
  <si>
    <t>R01</t>
    <phoneticPr fontId="5"/>
  </si>
  <si>
    <t>R02</t>
    <phoneticPr fontId="5"/>
  </si>
  <si>
    <t>R03</t>
    <phoneticPr fontId="5"/>
  </si>
  <si>
    <t>R04</t>
    <phoneticPr fontId="5"/>
  </si>
  <si>
    <t>R05</t>
    <phoneticPr fontId="5"/>
  </si>
  <si>
    <t>福島県市町村総合事務組合
一般会計</t>
    <rPh sb="0" eb="3">
      <t>フクシマケン</t>
    </rPh>
    <rPh sb="3" eb="8">
      <t>シチョウソンソウゴウ</t>
    </rPh>
    <rPh sb="8" eb="12">
      <t>ジムクミアイ</t>
    </rPh>
    <rPh sb="13" eb="17">
      <t>イッパンカイケイ</t>
    </rPh>
    <phoneticPr fontId="2"/>
  </si>
  <si>
    <t>福島県市町村総合事務組合
消防補償等特別会計</t>
    <rPh sb="0" eb="3">
      <t>フクシマケン</t>
    </rPh>
    <rPh sb="3" eb="8">
      <t>シチョウソンソウゴウ</t>
    </rPh>
    <rPh sb="8" eb="12">
      <t>ジムクミアイ</t>
    </rPh>
    <rPh sb="13" eb="18">
      <t>ショウボウホショウトウ</t>
    </rPh>
    <rPh sb="18" eb="22">
      <t>トクベツカイケイ</t>
    </rPh>
    <phoneticPr fontId="2"/>
  </si>
  <si>
    <t>福島県市町村総合事務組合
消防賞じゅつ金特別会計</t>
    <rPh sb="0" eb="3">
      <t>フクシマケン</t>
    </rPh>
    <rPh sb="3" eb="8">
      <t>シチョウソンソウゴウ</t>
    </rPh>
    <rPh sb="8" eb="12">
      <t>ジムクミアイ</t>
    </rPh>
    <rPh sb="13" eb="15">
      <t>ショウボウ</t>
    </rPh>
    <rPh sb="15" eb="16">
      <t>ショウ</t>
    </rPh>
    <rPh sb="19" eb="20">
      <t>キン</t>
    </rPh>
    <rPh sb="20" eb="24">
      <t>トクベツカイケイ</t>
    </rPh>
    <phoneticPr fontId="2"/>
  </si>
  <si>
    <t>福島県市町村総合事務組合
非常勤職員公務災害補償特別会計</t>
    <rPh sb="0" eb="8">
      <t>フクシマケンシチョウソンソウゴウ</t>
    </rPh>
    <rPh sb="8" eb="12">
      <t>ジムクミアイ</t>
    </rPh>
    <rPh sb="13" eb="16">
      <t>ヒジョウキン</t>
    </rPh>
    <rPh sb="16" eb="18">
      <t>ショクイン</t>
    </rPh>
    <rPh sb="18" eb="22">
      <t>コウムサイガイ</t>
    </rPh>
    <rPh sb="22" eb="24">
      <t>ホショウ</t>
    </rPh>
    <rPh sb="24" eb="28">
      <t>トクベツカイケイ</t>
    </rPh>
    <phoneticPr fontId="2"/>
  </si>
  <si>
    <t>福島県市町村総合事務組合
自治会館管理特別会計</t>
    <rPh sb="0" eb="12">
      <t>フクシマケンシチョウソンソウゴウジムクミアイ</t>
    </rPh>
    <rPh sb="13" eb="17">
      <t>ジチカイカン</t>
    </rPh>
    <rPh sb="17" eb="21">
      <t>カンリトクベツ</t>
    </rPh>
    <rPh sb="21" eb="23">
      <t>カイケイ</t>
    </rPh>
    <phoneticPr fontId="2"/>
  </si>
  <si>
    <t>双葉地方広域市町村圏組合
一般会計</t>
    <rPh sb="0" eb="6">
      <t>フタバチホウコウイキ</t>
    </rPh>
    <rPh sb="6" eb="12">
      <t>シチョウソンケンクミアイ</t>
    </rPh>
    <rPh sb="13" eb="17">
      <t>イッパンカイケイ</t>
    </rPh>
    <phoneticPr fontId="2"/>
  </si>
  <si>
    <t>双葉地方広域市町村圏組合
下水道事業特別会計</t>
    <rPh sb="0" eb="6">
      <t>フタバチホウコウイキ</t>
    </rPh>
    <rPh sb="6" eb="12">
      <t>シチョウソンケンクミアイ</t>
    </rPh>
    <rPh sb="13" eb="18">
      <t>ゲスイドウジギョウ</t>
    </rPh>
    <rPh sb="18" eb="22">
      <t>トクベツカイケイ</t>
    </rPh>
    <phoneticPr fontId="2"/>
  </si>
  <si>
    <t>双葉地方水道企業団
水道事業会計</t>
    <rPh sb="0" eb="9">
      <t>フタバチホウスイドウキギョウダン</t>
    </rPh>
    <rPh sb="10" eb="16">
      <t>スイドウジギョウカイケイ</t>
    </rPh>
    <phoneticPr fontId="2"/>
  </si>
  <si>
    <t>一般社団法人ならはみらい</t>
    <phoneticPr fontId="2"/>
  </si>
  <si>
    <t>-</t>
    <phoneticPr fontId="2"/>
  </si>
  <si>
    <t>１　公共施設等総合管理基金</t>
    <phoneticPr fontId="5"/>
  </si>
  <si>
    <t>２　公共用施設機能維持運営基金</t>
    <phoneticPr fontId="2"/>
  </si>
  <si>
    <t>３　災害公営住宅管理基金</t>
    <phoneticPr fontId="2"/>
  </si>
  <si>
    <t>４　特定廃棄物埋立処分事業地域振興交付金基金</t>
    <phoneticPr fontId="2"/>
  </si>
  <si>
    <t>５　福島再生加速化交付金（帰還環境整備）基金</t>
    <phoneticPr fontId="2"/>
  </si>
  <si>
    <t>福島県後期高齢者医療広域連合一般会計</t>
    <rPh sb="0" eb="14">
      <t>フ</t>
    </rPh>
    <rPh sb="14" eb="18">
      <t>イッパンカイケイ</t>
    </rPh>
    <phoneticPr fontId="4"/>
  </si>
  <si>
    <t>福島県後期高齢者医療広域連合後期高齢者医療特別会計</t>
    <rPh sb="0" eb="14">
      <t>フ</t>
    </rPh>
    <rPh sb="14" eb="23">
      <t>コウキコウレイシャイリョウトクベツ</t>
    </rPh>
    <rPh sb="23" eb="25">
      <t>カイケイ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</si>
</sst>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264232</c:v>
                </c:pt>
                <c:pt idx="1">
                  <c:v>263613</c:v>
                </c:pt>
                <c:pt idx="2">
                  <c:v>362690</c:v>
                </c:pt>
                <c:pt idx="3">
                  <c:v>296093</c:v>
                </c:pt>
                <c:pt idx="4">
                  <c:v>308655</c:v>
                </c:pt>
              </c:numCache>
            </c:numRef>
          </c:val>
          <c:smooth val="0"/>
          <c:extLst>
            <c:ext xmlns:c16="http://schemas.microsoft.com/office/drawing/2014/chart" uri="{C3380CC4-5D6E-409C-BE32-E72D297353CC}">
              <c16:uniqueId val="{00000000-5519-46CF-B4DE-82C0F498467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631934</c:v>
                </c:pt>
                <c:pt idx="1">
                  <c:v>545661</c:v>
                </c:pt>
                <c:pt idx="2">
                  <c:v>437080</c:v>
                </c:pt>
                <c:pt idx="3">
                  <c:v>294202</c:v>
                </c:pt>
                <c:pt idx="4">
                  <c:v>348806</c:v>
                </c:pt>
              </c:numCache>
            </c:numRef>
          </c:val>
          <c:smooth val="0"/>
          <c:extLst>
            <c:ext xmlns:c16="http://schemas.microsoft.com/office/drawing/2014/chart" uri="{C3380CC4-5D6E-409C-BE32-E72D297353CC}">
              <c16:uniqueId val="{00000001-5519-46CF-B4DE-82C0F498467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9.73</c:v>
                </c:pt>
                <c:pt idx="1">
                  <c:v>29.31</c:v>
                </c:pt>
                <c:pt idx="2">
                  <c:v>22.01</c:v>
                </c:pt>
                <c:pt idx="3">
                  <c:v>13.04</c:v>
                </c:pt>
                <c:pt idx="4">
                  <c:v>12.88</c:v>
                </c:pt>
              </c:numCache>
            </c:numRef>
          </c:val>
          <c:extLst>
            <c:ext xmlns:c16="http://schemas.microsoft.com/office/drawing/2014/chart" uri="{C3380CC4-5D6E-409C-BE32-E72D297353CC}">
              <c16:uniqueId val="{00000000-394D-4B49-B713-0A8417A672F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177.59</c:v>
                </c:pt>
                <c:pt idx="1">
                  <c:v>148.12</c:v>
                </c:pt>
                <c:pt idx="2">
                  <c:v>151.88999999999999</c:v>
                </c:pt>
                <c:pt idx="3">
                  <c:v>167.21</c:v>
                </c:pt>
                <c:pt idx="4">
                  <c:v>171.13</c:v>
                </c:pt>
              </c:numCache>
            </c:numRef>
          </c:val>
          <c:extLst>
            <c:ext xmlns:c16="http://schemas.microsoft.com/office/drawing/2014/chart" uri="{C3380CC4-5D6E-409C-BE32-E72D297353CC}">
              <c16:uniqueId val="{00000001-394D-4B49-B713-0A8417A672F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-7.62</c:v>
                </c:pt>
                <c:pt idx="1">
                  <c:v>-3.72</c:v>
                </c:pt>
                <c:pt idx="2">
                  <c:v>-5.13</c:v>
                </c:pt>
                <c:pt idx="3">
                  <c:v>-17.86</c:v>
                </c:pt>
                <c:pt idx="4">
                  <c:v>0.44</c:v>
                </c:pt>
              </c:numCache>
            </c:numRef>
          </c:val>
          <c:smooth val="0"/>
          <c:extLst>
            <c:ext xmlns:c16="http://schemas.microsoft.com/office/drawing/2014/chart" uri="{C3380CC4-5D6E-409C-BE32-E72D297353CC}">
              <c16:uniqueId val="{00000002-394D-4B49-B713-0A8417A672F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c:v>
                </c:pt>
                <c:pt idx="2">
                  <c:v>#N/A</c:v>
                </c:pt>
                <c:pt idx="3">
                  <c:v>0.13</c:v>
                </c:pt>
                <c:pt idx="4">
                  <c:v>#N/A</c:v>
                </c:pt>
                <c:pt idx="5">
                  <c:v>0.2</c:v>
                </c:pt>
                <c:pt idx="6">
                  <c:v>#N/A</c:v>
                </c:pt>
                <c:pt idx="7">
                  <c:v>0.08</c:v>
                </c:pt>
                <c:pt idx="8">
                  <c:v>0</c:v>
                </c:pt>
                <c:pt idx="9">
                  <c:v>0</c:v>
                </c:pt>
              </c:numCache>
            </c:numRef>
          </c:val>
          <c:extLst>
            <c:ext xmlns:c16="http://schemas.microsoft.com/office/drawing/2014/chart" uri="{C3380CC4-5D6E-409C-BE32-E72D297353CC}">
              <c16:uniqueId val="{00000000-12CA-4963-8531-7215C3F04C3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CA-4963-8531-7215C3F04C3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2CA-4963-8531-7215C3F04C3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2CA-4963-8531-7215C3F04C3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12CA-4963-8531-7215C3F04C30}"/>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1.58</c:v>
                </c:pt>
              </c:numCache>
            </c:numRef>
          </c:val>
          <c:extLst>
            <c:ext xmlns:c16="http://schemas.microsoft.com/office/drawing/2014/chart" uri="{C3380CC4-5D6E-409C-BE32-E72D297353CC}">
              <c16:uniqueId val="{00000005-12CA-4963-8531-7215C3F04C30}"/>
            </c:ext>
          </c:extLst>
        </c:ser>
        <c:ser>
          <c:idx val="6"/>
          <c:order val="6"/>
          <c:tx>
            <c:strRef>
              <c:f>データシート!$A$33</c:f>
              <c:strCache>
                <c:ptCount val="1"/>
                <c:pt idx="0">
                  <c:v>住宅用地造成事業特別会計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12.7</c:v>
                </c:pt>
                <c:pt idx="2">
                  <c:v>#N/A</c:v>
                </c:pt>
                <c:pt idx="3">
                  <c:v>12.23</c:v>
                </c:pt>
                <c:pt idx="4">
                  <c:v>#N/A</c:v>
                </c:pt>
                <c:pt idx="5">
                  <c:v>11.11</c:v>
                </c:pt>
                <c:pt idx="6">
                  <c:v>#N/A</c:v>
                </c:pt>
                <c:pt idx="7">
                  <c:v>12.86</c:v>
                </c:pt>
                <c:pt idx="8">
                  <c:v>#N/A</c:v>
                </c:pt>
                <c:pt idx="9">
                  <c:v>2.84</c:v>
                </c:pt>
              </c:numCache>
            </c:numRef>
          </c:val>
          <c:extLst>
            <c:ext xmlns:c16="http://schemas.microsoft.com/office/drawing/2014/chart" uri="{C3380CC4-5D6E-409C-BE32-E72D297353CC}">
              <c16:uniqueId val="{00000006-12CA-4963-8531-7215C3F04C3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5.67</c:v>
                </c:pt>
                <c:pt idx="2">
                  <c:v>#N/A</c:v>
                </c:pt>
                <c:pt idx="3">
                  <c:v>4.08</c:v>
                </c:pt>
                <c:pt idx="4">
                  <c:v>#N/A</c:v>
                </c:pt>
                <c:pt idx="5">
                  <c:v>3.24</c:v>
                </c:pt>
                <c:pt idx="6">
                  <c:v>#N/A</c:v>
                </c:pt>
                <c:pt idx="7">
                  <c:v>4.7699999999999996</c:v>
                </c:pt>
                <c:pt idx="8">
                  <c:v>#N/A</c:v>
                </c:pt>
                <c:pt idx="9">
                  <c:v>2.99</c:v>
                </c:pt>
              </c:numCache>
            </c:numRef>
          </c:val>
          <c:extLst>
            <c:ext xmlns:c16="http://schemas.microsoft.com/office/drawing/2014/chart" uri="{C3380CC4-5D6E-409C-BE32-E72D297353CC}">
              <c16:uniqueId val="{00000007-12CA-4963-8531-7215C3F04C30}"/>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2.5</c:v>
                </c:pt>
                <c:pt idx="2">
                  <c:v>#N/A</c:v>
                </c:pt>
                <c:pt idx="3">
                  <c:v>1.84</c:v>
                </c:pt>
                <c:pt idx="4">
                  <c:v>#N/A</c:v>
                </c:pt>
                <c:pt idx="5">
                  <c:v>1.86</c:v>
                </c:pt>
                <c:pt idx="6">
                  <c:v>#N/A</c:v>
                </c:pt>
                <c:pt idx="7">
                  <c:v>2.74</c:v>
                </c:pt>
                <c:pt idx="8">
                  <c:v>#N/A</c:v>
                </c:pt>
                <c:pt idx="9">
                  <c:v>4.05</c:v>
                </c:pt>
              </c:numCache>
            </c:numRef>
          </c:val>
          <c:extLst>
            <c:ext xmlns:c16="http://schemas.microsoft.com/office/drawing/2014/chart" uri="{C3380CC4-5D6E-409C-BE32-E72D297353CC}">
              <c16:uniqueId val="{00000008-12CA-4963-8531-7215C3F04C3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9.73</c:v>
                </c:pt>
                <c:pt idx="2">
                  <c:v>#N/A</c:v>
                </c:pt>
                <c:pt idx="3">
                  <c:v>29.31</c:v>
                </c:pt>
                <c:pt idx="4">
                  <c:v>#N/A</c:v>
                </c:pt>
                <c:pt idx="5">
                  <c:v>22.01</c:v>
                </c:pt>
                <c:pt idx="6">
                  <c:v>#N/A</c:v>
                </c:pt>
                <c:pt idx="7">
                  <c:v>13.03</c:v>
                </c:pt>
                <c:pt idx="8">
                  <c:v>#N/A</c:v>
                </c:pt>
                <c:pt idx="9">
                  <c:v>12.88</c:v>
                </c:pt>
              </c:numCache>
            </c:numRef>
          </c:val>
          <c:extLst>
            <c:ext xmlns:c16="http://schemas.microsoft.com/office/drawing/2014/chart" uri="{C3380CC4-5D6E-409C-BE32-E72D297353CC}">
              <c16:uniqueId val="{00000009-12CA-4963-8531-7215C3F04C3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401</c:v>
                </c:pt>
                <c:pt idx="5">
                  <c:v>397</c:v>
                </c:pt>
                <c:pt idx="8">
                  <c:v>388</c:v>
                </c:pt>
                <c:pt idx="11">
                  <c:v>370</c:v>
                </c:pt>
                <c:pt idx="14">
                  <c:v>350</c:v>
                </c:pt>
              </c:numCache>
            </c:numRef>
          </c:val>
          <c:extLst>
            <c:ext xmlns:c16="http://schemas.microsoft.com/office/drawing/2014/chart" uri="{C3380CC4-5D6E-409C-BE32-E72D297353CC}">
              <c16:uniqueId val="{00000000-5FE6-418B-8E37-333446F8D4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FE6-418B-8E37-333446F8D4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FE6-418B-8E37-333446F8D4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41</c:v>
                </c:pt>
                <c:pt idx="3">
                  <c:v>41</c:v>
                </c:pt>
                <c:pt idx="6">
                  <c:v>49</c:v>
                </c:pt>
                <c:pt idx="9">
                  <c:v>46</c:v>
                </c:pt>
                <c:pt idx="12">
                  <c:v>39</c:v>
                </c:pt>
              </c:numCache>
            </c:numRef>
          </c:val>
          <c:extLst>
            <c:ext xmlns:c16="http://schemas.microsoft.com/office/drawing/2014/chart" uri="{C3380CC4-5D6E-409C-BE32-E72D297353CC}">
              <c16:uniqueId val="{00000003-5FE6-418B-8E37-333446F8D4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217</c:v>
                </c:pt>
                <c:pt idx="3">
                  <c:v>216</c:v>
                </c:pt>
                <c:pt idx="6">
                  <c:v>206</c:v>
                </c:pt>
                <c:pt idx="9">
                  <c:v>187</c:v>
                </c:pt>
                <c:pt idx="12">
                  <c:v>150</c:v>
                </c:pt>
              </c:numCache>
            </c:numRef>
          </c:val>
          <c:extLst>
            <c:ext xmlns:c16="http://schemas.microsoft.com/office/drawing/2014/chart" uri="{C3380CC4-5D6E-409C-BE32-E72D297353CC}">
              <c16:uniqueId val="{00000004-5FE6-418B-8E37-333446F8D4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E6-418B-8E37-333446F8D4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FE6-418B-8E37-333446F8D4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154</c:v>
                </c:pt>
                <c:pt idx="3">
                  <c:v>142</c:v>
                </c:pt>
                <c:pt idx="6">
                  <c:v>117</c:v>
                </c:pt>
                <c:pt idx="9">
                  <c:v>96</c:v>
                </c:pt>
                <c:pt idx="12">
                  <c:v>92</c:v>
                </c:pt>
              </c:numCache>
            </c:numRef>
          </c:val>
          <c:extLst>
            <c:ext xmlns:c16="http://schemas.microsoft.com/office/drawing/2014/chart" uri="{C3380CC4-5D6E-409C-BE32-E72D297353CC}">
              <c16:uniqueId val="{00000007-5FE6-418B-8E37-333446F8D45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c:v>
                </c:pt>
                <c:pt idx="2">
                  <c:v>#N/A</c:v>
                </c:pt>
                <c:pt idx="3">
                  <c:v>#N/A</c:v>
                </c:pt>
                <c:pt idx="4">
                  <c:v>2</c:v>
                </c:pt>
                <c:pt idx="5">
                  <c:v>#N/A</c:v>
                </c:pt>
                <c:pt idx="6">
                  <c:v>#N/A</c:v>
                </c:pt>
                <c:pt idx="7">
                  <c:v>-16</c:v>
                </c:pt>
                <c:pt idx="8">
                  <c:v>#N/A</c:v>
                </c:pt>
                <c:pt idx="9">
                  <c:v>#N/A</c:v>
                </c:pt>
                <c:pt idx="10">
                  <c:v>-41</c:v>
                </c:pt>
                <c:pt idx="11">
                  <c:v>#N/A</c:v>
                </c:pt>
                <c:pt idx="12">
                  <c:v>#N/A</c:v>
                </c:pt>
                <c:pt idx="13">
                  <c:v>-69</c:v>
                </c:pt>
                <c:pt idx="14">
                  <c:v>#N/A</c:v>
                </c:pt>
              </c:numCache>
            </c:numRef>
          </c:val>
          <c:smooth val="0"/>
          <c:extLst>
            <c:ext xmlns:c16="http://schemas.microsoft.com/office/drawing/2014/chart" uri="{C3380CC4-5D6E-409C-BE32-E72D297353CC}">
              <c16:uniqueId val="{00000008-5FE6-418B-8E37-333446F8D45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3696</c:v>
                </c:pt>
                <c:pt idx="5">
                  <c:v>3617</c:v>
                </c:pt>
                <c:pt idx="8">
                  <c:v>3578</c:v>
                </c:pt>
                <c:pt idx="11">
                  <c:v>3391</c:v>
                </c:pt>
                <c:pt idx="14">
                  <c:v>3139</c:v>
                </c:pt>
              </c:numCache>
            </c:numRef>
          </c:val>
          <c:extLst>
            <c:ext xmlns:c16="http://schemas.microsoft.com/office/drawing/2014/chart" uri="{C3380CC4-5D6E-409C-BE32-E72D297353CC}">
              <c16:uniqueId val="{00000000-7AD2-4B58-989F-C4F6EFF14B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c:v>
                </c:pt>
                <c:pt idx="5">
                  <c:v>18</c:v>
                </c:pt>
                <c:pt idx="8">
                  <c:v>17</c:v>
                </c:pt>
                <c:pt idx="11">
                  <c:v>17</c:v>
                </c:pt>
                <c:pt idx="14">
                  <c:v>16</c:v>
                </c:pt>
              </c:numCache>
            </c:numRef>
          </c:val>
          <c:extLst>
            <c:ext xmlns:c16="http://schemas.microsoft.com/office/drawing/2014/chart" uri="{C3380CC4-5D6E-409C-BE32-E72D297353CC}">
              <c16:uniqueId val="{00000001-7AD2-4B58-989F-C4F6EFF14B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9202</c:v>
                </c:pt>
                <c:pt idx="5">
                  <c:v>12140</c:v>
                </c:pt>
                <c:pt idx="8">
                  <c:v>11829</c:v>
                </c:pt>
                <c:pt idx="11">
                  <c:v>13411</c:v>
                </c:pt>
                <c:pt idx="14">
                  <c:v>13964</c:v>
                </c:pt>
              </c:numCache>
            </c:numRef>
          </c:val>
          <c:extLst>
            <c:ext xmlns:c16="http://schemas.microsoft.com/office/drawing/2014/chart" uri="{C3380CC4-5D6E-409C-BE32-E72D297353CC}">
              <c16:uniqueId val="{00000002-7AD2-4B58-989F-C4F6EFF14B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D2-4B58-989F-C4F6EFF14B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D2-4B58-989F-C4F6EFF14B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c:v>
                </c:pt>
                <c:pt idx="3">
                  <c:v>3</c:v>
                </c:pt>
                <c:pt idx="6">
                  <c:v>2</c:v>
                </c:pt>
                <c:pt idx="9">
                  <c:v>0</c:v>
                </c:pt>
                <c:pt idx="12">
                  <c:v>0</c:v>
                </c:pt>
              </c:numCache>
            </c:numRef>
          </c:val>
          <c:extLst>
            <c:ext xmlns:c16="http://schemas.microsoft.com/office/drawing/2014/chart" uri="{C3380CC4-5D6E-409C-BE32-E72D297353CC}">
              <c16:uniqueId val="{00000005-7AD2-4B58-989F-C4F6EFF14B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452</c:v>
                </c:pt>
                <c:pt idx="3">
                  <c:v>364</c:v>
                </c:pt>
                <c:pt idx="6">
                  <c:v>343</c:v>
                </c:pt>
                <c:pt idx="9">
                  <c:v>339</c:v>
                </c:pt>
                <c:pt idx="12">
                  <c:v>293</c:v>
                </c:pt>
              </c:numCache>
            </c:numRef>
          </c:val>
          <c:extLst>
            <c:ext xmlns:c16="http://schemas.microsoft.com/office/drawing/2014/chart" uri="{C3380CC4-5D6E-409C-BE32-E72D297353CC}">
              <c16:uniqueId val="{00000006-7AD2-4B58-989F-C4F6EFF14B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60</c:v>
                </c:pt>
                <c:pt idx="3">
                  <c:v>51</c:v>
                </c:pt>
                <c:pt idx="6">
                  <c:v>42</c:v>
                </c:pt>
                <c:pt idx="9">
                  <c:v>33</c:v>
                </c:pt>
                <c:pt idx="12">
                  <c:v>23</c:v>
                </c:pt>
              </c:numCache>
            </c:numRef>
          </c:val>
          <c:extLst>
            <c:ext xmlns:c16="http://schemas.microsoft.com/office/drawing/2014/chart" uri="{C3380CC4-5D6E-409C-BE32-E72D297353CC}">
              <c16:uniqueId val="{00000007-7AD2-4B58-989F-C4F6EFF14B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1462</c:v>
                </c:pt>
                <c:pt idx="3">
                  <c:v>1264</c:v>
                </c:pt>
                <c:pt idx="6">
                  <c:v>1070</c:v>
                </c:pt>
                <c:pt idx="9">
                  <c:v>892</c:v>
                </c:pt>
                <c:pt idx="12">
                  <c:v>719</c:v>
                </c:pt>
              </c:numCache>
            </c:numRef>
          </c:val>
          <c:extLst>
            <c:ext xmlns:c16="http://schemas.microsoft.com/office/drawing/2014/chart" uri="{C3380CC4-5D6E-409C-BE32-E72D297353CC}">
              <c16:uniqueId val="{00000008-7AD2-4B58-989F-C4F6EFF14B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AD2-4B58-989F-C4F6EFF14B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829</c:v>
                </c:pt>
                <c:pt idx="3">
                  <c:v>712</c:v>
                </c:pt>
                <c:pt idx="6">
                  <c:v>598</c:v>
                </c:pt>
                <c:pt idx="9">
                  <c:v>503</c:v>
                </c:pt>
                <c:pt idx="12">
                  <c:v>411</c:v>
                </c:pt>
              </c:numCache>
            </c:numRef>
          </c:val>
          <c:extLst>
            <c:ext xmlns:c16="http://schemas.microsoft.com/office/drawing/2014/chart" uri="{C3380CC4-5D6E-409C-BE32-E72D297353CC}">
              <c16:uniqueId val="{0000000A-7AD2-4B58-989F-C4F6EFF14B3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AD2-4B58-989F-C4F6EFF14B3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5290</c:v>
                </c:pt>
                <c:pt idx="1">
                  <c:v>5449</c:v>
                </c:pt>
                <c:pt idx="2">
                  <c:v>5675</c:v>
                </c:pt>
              </c:numCache>
            </c:numRef>
          </c:val>
          <c:extLst>
            <c:ext xmlns:c16="http://schemas.microsoft.com/office/drawing/2014/chart" uri="{C3380CC4-5D6E-409C-BE32-E72D297353CC}">
              <c16:uniqueId val="{00000000-BD9B-4BEC-9669-E3293FC135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83</c:v>
                </c:pt>
                <c:pt idx="1">
                  <c:v>83</c:v>
                </c:pt>
                <c:pt idx="2">
                  <c:v>83</c:v>
                </c:pt>
              </c:numCache>
            </c:numRef>
          </c:val>
          <c:extLst>
            <c:ext xmlns:c16="http://schemas.microsoft.com/office/drawing/2014/chart" uri="{C3380CC4-5D6E-409C-BE32-E72D297353CC}">
              <c16:uniqueId val="{00000001-BD9B-4BEC-9669-E3293FC135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12748</c:v>
                </c:pt>
                <c:pt idx="1">
                  <c:v>11884</c:v>
                </c:pt>
                <c:pt idx="2">
                  <c:v>11728</c:v>
                </c:pt>
              </c:numCache>
            </c:numRef>
          </c:val>
          <c:extLst>
            <c:ext xmlns:c16="http://schemas.microsoft.com/office/drawing/2014/chart" uri="{C3380CC4-5D6E-409C-BE32-E72D297353CC}">
              <c16:uniqueId val="{00000002-BD9B-4BEC-9669-E3293FC135A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福島県楢葉町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6,480
6,335
103.64
12,256,192
10,866,268
427,238
3,315,956
411,379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規模事業所（原子力発電所）の立地に伴う償却資産等の税収があることから、基準財政収入額が増加し、財政力指数は類似団体平均値を大きく上回っていることから、類似団体と比較して財源に余裕があると言える。また、東日本大震災により継続していた減免措置の終了に伴い、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年度以降の財政力指数は上昇傾向にあったが、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令和２年度以降は減少傾向にあり、今後も復興事業の完了による復興財源の更なる減少が見込まれる。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廃炉の進捗により税が減収していくことが想定され、これに伴い財政力指数についても悪化していく懸念があることから、新たな企業の立地促進や住みよいまちづくりによる移住定住施策等、税収のベースアップにつながる施策の展開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92528</xdr:rowOff>
    </xdr:from>
    <xdr:to>
      <xdr:col>23</xdr:col>
      <xdr:colOff>133350</xdr:colOff>
      <xdr:row>40</xdr:row>
      <xdr:rowOff>149981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950528"/>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35076</xdr:rowOff>
    </xdr:from>
    <xdr:to>
      <xdr:col>19</xdr:col>
      <xdr:colOff>133350</xdr:colOff>
      <xdr:row>40</xdr:row>
      <xdr:rowOff>92528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89307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605</xdr:rowOff>
    </xdr:from>
    <xdr:to>
      <xdr:col>15</xdr:col>
      <xdr:colOff>82550</xdr:colOff>
      <xdr:row>40</xdr:row>
      <xdr:rowOff>35076</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8586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40</xdr:row>
      <xdr:rowOff>605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8471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90412</xdr:rowOff>
    </xdr:from>
    <xdr:to>
      <xdr:col>11</xdr:col>
      <xdr:colOff>82550</xdr:colOff>
      <xdr:row>44</xdr:row>
      <xdr:rowOff>20562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6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99181</xdr:rowOff>
    </xdr:from>
    <xdr:to>
      <xdr:col>23</xdr:col>
      <xdr:colOff>184150</xdr:colOff>
      <xdr:row>41</xdr:row>
      <xdr:rowOff>29331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115708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0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41728</xdr:rowOff>
    </xdr:from>
    <xdr:to>
      <xdr:col>19</xdr:col>
      <xdr:colOff>184150</xdr:colOff>
      <xdr:row>40</xdr:row>
      <xdr:rowOff>143328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153505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155726</xdr:rowOff>
    </xdr:from>
    <xdr:to>
      <xdr:col>15</xdr:col>
      <xdr:colOff>133350</xdr:colOff>
      <xdr:row>40</xdr:row>
      <xdr:rowOff>85876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96053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121255</xdr:rowOff>
    </xdr:from>
    <xdr:to>
      <xdr:col>11</xdr:col>
      <xdr:colOff>82550</xdr:colOff>
      <xdr:row>40</xdr:row>
      <xdr:rowOff>51405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61582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50092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令和２年度から令和４年度にかけては経常収支比率が減少傾向にあったが、令和５年度では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ポイント増加し、やや財政構造の硬直化が進んでいる。これは、人件費や扶助費、公債費が前年度比で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％減少したほか、経常一般財源である普通交付税が前年度比で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％ほど増加したことが要因と考えられる。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類似団体でみるとかなり低い水準であることから、今後も引き続き財政健全化に努めていく。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160274</xdr:rowOff>
    </xdr:from>
    <xdr:to>
      <xdr:col>23</xdr:col>
      <xdr:colOff>133350</xdr:colOff>
      <xdr:row>63</xdr:row>
      <xdr:rowOff>3302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9017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115079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087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160274</xdr:rowOff>
    </xdr:from>
    <xdr:to>
      <xdr:col>19</xdr:col>
      <xdr:colOff>133350</xdr:colOff>
      <xdr:row>63</xdr:row>
      <xdr:rowOff>131191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790174"/>
          <a:ext cx="8890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169054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41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131191</xdr:rowOff>
    </xdr:from>
    <xdr:to>
      <xdr:col>15</xdr:col>
      <xdr:colOff>82550</xdr:colOff>
      <xdr:row>64</xdr:row>
      <xdr:rowOff>99695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32541"/>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91838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64</xdr:row>
      <xdr:rowOff>99695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959084"/>
          <a:ext cx="889000" cy="11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92329</xdr:rowOff>
    </xdr:from>
    <xdr:to>
      <xdr:col>11</xdr:col>
      <xdr:colOff>82550</xdr:colOff>
      <xdr:row>65</xdr:row>
      <xdr:rowOff>22479</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6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7256</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51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116459</xdr:rowOff>
    </xdr:from>
    <xdr:to>
      <xdr:col>7</xdr:col>
      <xdr:colOff>31750</xdr:colOff>
      <xdr:row>65</xdr:row>
      <xdr:rowOff>46609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8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31386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17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123952</xdr:rowOff>
    </xdr:from>
    <xdr:to>
      <xdr:col>23</xdr:col>
      <xdr:colOff>184150</xdr:colOff>
      <xdr:row>63</xdr:row>
      <xdr:rowOff>54102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140479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109474</xdr:rowOff>
    </xdr:from>
    <xdr:to>
      <xdr:col>19</xdr:col>
      <xdr:colOff>184150</xdr:colOff>
      <xdr:row>63</xdr:row>
      <xdr:rowOff>39624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49801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0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80391</xdr:rowOff>
    </xdr:from>
    <xdr:to>
      <xdr:col>15</xdr:col>
      <xdr:colOff>133350</xdr:colOff>
      <xdr:row>64</xdr:row>
      <xdr:rowOff>10541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8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20718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5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48895</xdr:rowOff>
    </xdr:from>
    <xdr:to>
      <xdr:col>11</xdr:col>
      <xdr:colOff>82550</xdr:colOff>
      <xdr:row>64</xdr:row>
      <xdr:rowOff>150495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160672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9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[506,791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年度の人件費、物件費及び維持補修費の人口１人当たりの決算額は、東日本大震災に伴う復旧復興事業に係る経費が依然として高い比率である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、類似団体平均値</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を僅かに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上回っている。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令和４年度と比較すると</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21,660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円増加している。これは、維持補修費が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22,478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千円減少している一方で、人件費が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32,009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千円、物件費が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55,623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千円増加していることによる。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復旧復興事業の減少に伴う数値の減少が予想される。公共施設等総合管理計画及び個別施設計画に基づき、今後の人口推移に合わせて費用対効果を十分に考慮した公共施設の運営・管理を行い、維持管理費等の削減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108321</xdr:rowOff>
    </xdr:from>
    <xdr:to>
      <xdr:col>23</xdr:col>
      <xdr:colOff>133350</xdr:colOff>
      <xdr:row>81</xdr:row>
      <xdr:rowOff>117032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95771"/>
          <a:ext cx="838200" cy="8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101808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8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108321</xdr:rowOff>
    </xdr:from>
    <xdr:to>
      <xdr:col>19</xdr:col>
      <xdr:colOff>133350</xdr:colOff>
      <xdr:row>81</xdr:row>
      <xdr:rowOff>120394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3995771"/>
          <a:ext cx="889000" cy="1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9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114024</xdr:rowOff>
    </xdr:from>
    <xdr:to>
      <xdr:col>15</xdr:col>
      <xdr:colOff>82550</xdr:colOff>
      <xdr:row>81</xdr:row>
      <xdr:rowOff>120394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01474"/>
          <a:ext cx="889000" cy="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94676</xdr:rowOff>
    </xdr:from>
    <xdr:to>
      <xdr:col>11</xdr:col>
      <xdr:colOff>31750</xdr:colOff>
      <xdr:row>81</xdr:row>
      <xdr:rowOff>114024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82126"/>
          <a:ext cx="889000" cy="1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30873</xdr:rowOff>
    </xdr:from>
    <xdr:to>
      <xdr:col>11</xdr:col>
      <xdr:colOff>82550</xdr:colOff>
      <xdr:row>81</xdr:row>
      <xdr:rowOff>132473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1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142650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68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10726</xdr:rowOff>
    </xdr:from>
    <xdr:to>
      <xdr:col>7</xdr:col>
      <xdr:colOff>31750</xdr:colOff>
      <xdr:row>81</xdr:row>
      <xdr:rowOff>112326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98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122503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6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66232</xdr:rowOff>
    </xdr:from>
    <xdr:to>
      <xdr:col>23</xdr:col>
      <xdr:colOff>184150</xdr:colOff>
      <xdr:row>81</xdr:row>
      <xdr:rowOff>167832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158959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74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57521</xdr:rowOff>
    </xdr:from>
    <xdr:to>
      <xdr:col>19</xdr:col>
      <xdr:colOff>184150</xdr:colOff>
      <xdr:row>81</xdr:row>
      <xdr:rowOff>159121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169298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13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69594</xdr:rowOff>
    </xdr:from>
    <xdr:to>
      <xdr:col>15</xdr:col>
      <xdr:colOff>133350</xdr:colOff>
      <xdr:row>81</xdr:row>
      <xdr:rowOff>171194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5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155971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04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63224</xdr:rowOff>
    </xdr:from>
    <xdr:to>
      <xdr:col>11</xdr:col>
      <xdr:colOff>82550</xdr:colOff>
      <xdr:row>81</xdr:row>
      <xdr:rowOff>164824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5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149601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03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43876</xdr:rowOff>
    </xdr:from>
    <xdr:to>
      <xdr:col>7</xdr:col>
      <xdr:colOff>31750</xdr:colOff>
      <xdr:row>81</xdr:row>
      <xdr:rowOff>145476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3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130253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01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年度のラスパイレス指数は類似団体平均を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これは、東日本大震災及び原子力災害により、復旧・復興業務にあたる経験豊富な社会人採用枠職員及び任期付き職員の採用を行ってきたことが要因となるが、ここ数年は任期付き職員の任期満了や退職者の増加、再任用職員や会計年度任用職員の活用等に伴い、ラスパイレス指数も減少傾向に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101346</xdr:rowOff>
    </xdr:from>
    <xdr:to>
      <xdr:col>81</xdr:col>
      <xdr:colOff>44450</xdr:colOff>
      <xdr:row>88</xdr:row>
      <xdr:rowOff>101346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1889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101346</xdr:rowOff>
    </xdr:from>
    <xdr:to>
      <xdr:col>77</xdr:col>
      <xdr:colOff>44450</xdr:colOff>
      <xdr:row>88</xdr:row>
      <xdr:rowOff>101346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1889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101346</xdr:rowOff>
    </xdr:from>
    <xdr:to>
      <xdr:col>72</xdr:col>
      <xdr:colOff>203200</xdr:colOff>
      <xdr:row>88</xdr:row>
      <xdr:rowOff>101346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1889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101346</xdr:rowOff>
    </xdr:from>
    <xdr:to>
      <xdr:col>68</xdr:col>
      <xdr:colOff>152400</xdr:colOff>
      <xdr:row>89</xdr:row>
      <xdr:rowOff>2287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1889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125476</xdr:rowOff>
    </xdr:from>
    <xdr:to>
      <xdr:col>68</xdr:col>
      <xdr:colOff>203200</xdr:colOff>
      <xdr:row>88</xdr:row>
      <xdr:rowOff>55626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4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65803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60977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50546</xdr:rowOff>
    </xdr:from>
    <xdr:to>
      <xdr:col>81</xdr:col>
      <xdr:colOff>95250</xdr:colOff>
      <xdr:row>88</xdr:row>
      <xdr:rowOff>152146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13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22623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11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50546</xdr:rowOff>
    </xdr:from>
    <xdr:to>
      <xdr:col>77</xdr:col>
      <xdr:colOff>95250</xdr:colOff>
      <xdr:row>88</xdr:row>
      <xdr:rowOff>152146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13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136923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224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50546</xdr:rowOff>
    </xdr:from>
    <xdr:to>
      <xdr:col>73</xdr:col>
      <xdr:colOff>44450</xdr:colOff>
      <xdr:row>88</xdr:row>
      <xdr:rowOff>152146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3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136923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2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50546</xdr:rowOff>
    </xdr:from>
    <xdr:to>
      <xdr:col>68</xdr:col>
      <xdr:colOff>203200</xdr:colOff>
      <xdr:row>88</xdr:row>
      <xdr:rowOff>152146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13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136923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22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122937</xdr:rowOff>
    </xdr:from>
    <xdr:to>
      <xdr:col>64</xdr:col>
      <xdr:colOff>152400</xdr:colOff>
      <xdr:row>89</xdr:row>
      <xdr:rowOff>53087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21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37864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9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東日本大震災に係る復興業務により、平時に比べて業務量が増加しており、業務を円滑に進めるために必要な人材不足が続いている。早期の復興に向け、他自治体からの支援等を活用して人材不足の解消を図っている。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年度における人口</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人当たりの職員数は、令和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減少しており、類似団体平均と比較しても慢性的な人材不足が続いていることが分かる。今後、町の復興の進捗に応じた組織・業務の見直しを図り、将来の財政運営等を見据えた人員配置を行い、定員管理の適正化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161127</xdr:rowOff>
    </xdr:from>
    <xdr:to>
      <xdr:col>81</xdr:col>
      <xdr:colOff>44450</xdr:colOff>
      <xdr:row>58</xdr:row>
      <xdr:rowOff>167101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6179800" y="10105227"/>
          <a:ext cx="838200" cy="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43898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15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167101</xdr:rowOff>
    </xdr:from>
    <xdr:to>
      <xdr:col>77</xdr:col>
      <xdr:colOff>44450</xdr:colOff>
      <xdr:row>58</xdr:row>
      <xdr:rowOff>167906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111201"/>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141308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25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165723</xdr:rowOff>
    </xdr:from>
    <xdr:to>
      <xdr:col>72</xdr:col>
      <xdr:colOff>203200</xdr:colOff>
      <xdr:row>58</xdr:row>
      <xdr:rowOff>167906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109823"/>
          <a:ext cx="889000" cy="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129817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24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165378</xdr:rowOff>
    </xdr:from>
    <xdr:to>
      <xdr:col>68</xdr:col>
      <xdr:colOff>152400</xdr:colOff>
      <xdr:row>58</xdr:row>
      <xdr:rowOff>165723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109478"/>
          <a:ext cx="8890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170766</xdr:rowOff>
    </xdr:from>
    <xdr:to>
      <xdr:col>68</xdr:col>
      <xdr:colOff>203200</xdr:colOff>
      <xdr:row>59</xdr:row>
      <xdr:rowOff>100916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1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85693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20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163528</xdr:rowOff>
    </xdr:from>
    <xdr:to>
      <xdr:col>64</xdr:col>
      <xdr:colOff>152400</xdr:colOff>
      <xdr:row>59</xdr:row>
      <xdr:rowOff>93678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78455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19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110327</xdr:rowOff>
    </xdr:from>
    <xdr:to>
      <xdr:col>81</xdr:col>
      <xdr:colOff>95250</xdr:colOff>
      <xdr:row>59</xdr:row>
      <xdr:rowOff>40477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05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31604</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997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116301</xdr:rowOff>
    </xdr:from>
    <xdr:to>
      <xdr:col>77</xdr:col>
      <xdr:colOff>95250</xdr:colOff>
      <xdr:row>59</xdr:row>
      <xdr:rowOff>46451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06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56628</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829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117106</xdr:rowOff>
    </xdr:from>
    <xdr:to>
      <xdr:col>73</xdr:col>
      <xdr:colOff>44450</xdr:colOff>
      <xdr:row>59</xdr:row>
      <xdr:rowOff>47256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0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57433</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83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114923</xdr:rowOff>
    </xdr:from>
    <xdr:to>
      <xdr:col>68</xdr:col>
      <xdr:colOff>203200</xdr:colOff>
      <xdr:row>59</xdr:row>
      <xdr:rowOff>45073</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05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55250</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82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114578</xdr:rowOff>
    </xdr:from>
    <xdr:to>
      <xdr:col>64</xdr:col>
      <xdr:colOff>152400</xdr:colOff>
      <xdr:row>59</xdr:row>
      <xdr:rowOff>44728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0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54905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8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たな起債の発行を抑制し、借り入れた町債を計画的に償還していることから、実質公債費比率は年々減少傾向にあり、類似団体平均値を大きく下回った。今後も現在の水準を維持できるように健全な財政運営に努めながら、財政措置等を考慮して必要な起債の活用についても検討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126577</xdr:rowOff>
    </xdr:from>
    <xdr:to>
      <xdr:col>81</xdr:col>
      <xdr:colOff>44450</xdr:colOff>
      <xdr:row>38</xdr:row>
      <xdr:rowOff>19473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47022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61823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9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19473</xdr:rowOff>
    </xdr:from>
    <xdr:to>
      <xdr:col>77</xdr:col>
      <xdr:colOff>44450</xdr:colOff>
      <xdr:row>38</xdr:row>
      <xdr:rowOff>67733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5345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107950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5828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107950</xdr:rowOff>
    </xdr:from>
    <xdr:to>
      <xdr:col>68</xdr:col>
      <xdr:colOff>152400</xdr:colOff>
      <xdr:row>39</xdr:row>
      <xdr:rowOff>16933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66230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55473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75777</xdr:rowOff>
    </xdr:from>
    <xdr:to>
      <xdr:col>81</xdr:col>
      <xdr:colOff>95250</xdr:colOff>
      <xdr:row>38</xdr:row>
      <xdr:rowOff>5927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92304</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26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140123</xdr:rowOff>
    </xdr:from>
    <xdr:to>
      <xdr:col>77</xdr:col>
      <xdr:colOff>95250</xdr:colOff>
      <xdr:row>38</xdr:row>
      <xdr:rowOff>70273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80450</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25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57150</xdr:rowOff>
    </xdr:from>
    <xdr:to>
      <xdr:col>68</xdr:col>
      <xdr:colOff>203200</xdr:colOff>
      <xdr:row>38</xdr:row>
      <xdr:rowOff>158750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168927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77910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新たな起債の発行を抑制しており、地方債未償還残高を上回る基金を保有しているため、将来負担比率は健全な状態に保たれている。今後も現在の水準を維持できるように健全な財政運営に努めていく。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福島県楢葉町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6,480
6,335
103.64
12,256,192
10,866,268
427,238
3,315,956
411,379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東日本大震災及び原子力災害以降、地方税等の経常一般財源の減収や、復旧・復興業務にあたる社会人採用枠職員及び任期付き職員の採用を行ってきたこと等の要因により、人件費に係る経常収支比率が高くなっていたが、復旧・復興に係る人件費に基金を充当することによ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年度から人件費に係る経常収支比率は改善し、類似団体平均値は大幅に下回っている。令和２年度においては会計年度任用職員制度の導入に伴い、前年度と比較し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ポイント上昇しているものの、令和３年度において減少し、４年度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から５年度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にかけてほぼ横ばいの状態である。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62230</xdr:rowOff>
    </xdr:from>
    <xdr:to>
      <xdr:col>24</xdr:col>
      <xdr:colOff>25400</xdr:colOff>
      <xdr:row>33</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20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54610</xdr:rowOff>
    </xdr:from>
    <xdr:to>
      <xdr:col>19</xdr:col>
      <xdr:colOff>187325</xdr:colOff>
      <xdr:row>33</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712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113047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8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54610</xdr:rowOff>
    </xdr:from>
    <xdr:to>
      <xdr:col>15</xdr:col>
      <xdr:colOff>98425</xdr:colOff>
      <xdr:row>33</xdr:row>
      <xdr:rowOff>96520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7124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69850</xdr:rowOff>
    </xdr:from>
    <xdr:to>
      <xdr:col>11</xdr:col>
      <xdr:colOff>9525</xdr:colOff>
      <xdr:row>33</xdr:row>
      <xdr:rowOff>96520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7277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71137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114300</xdr:rowOff>
    </xdr:from>
    <xdr:to>
      <xdr:col>6</xdr:col>
      <xdr:colOff>171450</xdr:colOff>
      <xdr:row>36</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11430</xdr:rowOff>
    </xdr:from>
    <xdr:to>
      <xdr:col>24</xdr:col>
      <xdr:colOff>76200</xdr:colOff>
      <xdr:row>33</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91457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11430</xdr:rowOff>
    </xdr:from>
    <xdr:to>
      <xdr:col>20</xdr:col>
      <xdr:colOff>38100</xdr:colOff>
      <xdr:row>33</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123207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3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3810</xdr:rowOff>
    </xdr:from>
    <xdr:to>
      <xdr:col>15</xdr:col>
      <xdr:colOff>149225</xdr:colOff>
      <xdr:row>33</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115587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45720</xdr:rowOff>
    </xdr:from>
    <xdr:to>
      <xdr:col>11</xdr:col>
      <xdr:colOff>60325</xdr:colOff>
      <xdr:row>33</xdr:row>
      <xdr:rowOff>147320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70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157497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72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19050</xdr:rowOff>
    </xdr:from>
    <xdr:to>
      <xdr:col>6</xdr:col>
      <xdr:colOff>171450</xdr:colOff>
      <xdr:row>33</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は、町内における公共施設の再開及び復旧・復興に伴う新たな施設の整備等により、年々増加傾向にある。３年度については、新型コロナウイルス感染症対策に伴い増額していた施設管理経費が減少したことにより減となっているが、４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から５年度にかけて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微増しており、ほぼ横ばいを推移している。今後は施設維持管理費等の増加が懸念されるが、公共施設等総合管理計画及び個別施設計画に基づいて適正な管理運営を行うことにより、物件費の削減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133858</xdr:rowOff>
    </xdr:from>
    <xdr:to>
      <xdr:col>82</xdr:col>
      <xdr:colOff>107950</xdr:colOff>
      <xdr:row>19</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3914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115570</xdr:rowOff>
    </xdr:from>
    <xdr:to>
      <xdr:col>78</xdr:col>
      <xdr:colOff>69850</xdr:colOff>
      <xdr:row>19</xdr:row>
      <xdr:rowOff>133858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3731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115570</xdr:rowOff>
    </xdr:from>
    <xdr:to>
      <xdr:col>73</xdr:col>
      <xdr:colOff>180975</xdr:colOff>
      <xdr:row>20</xdr:row>
      <xdr:rowOff>62992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3731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19558</xdr:rowOff>
    </xdr:from>
    <xdr:to>
      <xdr:col>69</xdr:col>
      <xdr:colOff>92075</xdr:colOff>
      <xdr:row>20</xdr:row>
      <xdr:rowOff>62992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277108"/>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158496</xdr:rowOff>
    </xdr:from>
    <xdr:to>
      <xdr:col>69</xdr:col>
      <xdr:colOff>142875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5097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110490</xdr:rowOff>
    </xdr:from>
    <xdr:to>
      <xdr:col>82</xdr:col>
      <xdr:colOff>158750</xdr:colOff>
      <xdr:row>20</xdr:row>
      <xdr:rowOff>40640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82567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83058</xdr:rowOff>
    </xdr:from>
    <xdr:to>
      <xdr:col>78</xdr:col>
      <xdr:colOff>120650</xdr:colOff>
      <xdr:row>20</xdr:row>
      <xdr:rowOff>13208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3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169435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42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64770</xdr:rowOff>
    </xdr:from>
    <xdr:to>
      <xdr:col>74</xdr:col>
      <xdr:colOff>31750</xdr:colOff>
      <xdr:row>19</xdr:row>
      <xdr:rowOff>166370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151147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12192</xdr:rowOff>
    </xdr:from>
    <xdr:to>
      <xdr:col>69</xdr:col>
      <xdr:colOff>142875</xdr:colOff>
      <xdr:row>20</xdr:row>
      <xdr:rowOff>113792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4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98569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52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140208</xdr:rowOff>
    </xdr:from>
    <xdr:to>
      <xdr:col>65</xdr:col>
      <xdr:colOff>53975</xdr:colOff>
      <xdr:row>19</xdr:row>
      <xdr:rowOff>70358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22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55135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31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例年大きな数値の変動はないが、類似団体と比較すると平均値をやや上回る水準となっており、こども園（保育部）の園児数増加や給食費の無償化等が要因となっている。今後は社会保障の充実した住みやすいまちづくりを目指しながら、町条例に基づいた減免や独自給付等の見直しを検討し、適正化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9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56</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165100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ゴシック" panose="020B0609070205080204" pitchFamily="49" charset="-128"/>
              <a:ea typeface="ＭＳ ゴシック" panose="020B0609070205080204" pitchFamily="49" charset="-128"/>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年度は、その他に係る経常収支比率が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ポイント減少した。これは、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普通建設事業費と繰出金が減少したことが要因となっている。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60</xdr:row>
      <xdr:rowOff>58420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82430"/>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121285</xdr:rowOff>
    </xdr:from>
    <xdr:to>
      <xdr:col>82</xdr:col>
      <xdr:colOff>107950</xdr:colOff>
      <xdr:row>59</xdr:row>
      <xdr:rowOff>161290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10065385"/>
          <a:ext cx="838200" cy="21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161290</xdr:rowOff>
    </xdr:from>
    <xdr:to>
      <xdr:col>78</xdr:col>
      <xdr:colOff>69850</xdr:colOff>
      <xdr:row>61</xdr:row>
      <xdr:rowOff>6985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10276840"/>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132715</xdr:rowOff>
    </xdr:from>
    <xdr:to>
      <xdr:col>73</xdr:col>
      <xdr:colOff>180975</xdr:colOff>
      <xdr:row>61</xdr:row>
      <xdr:rowOff>6985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1041971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35560</xdr:rowOff>
    </xdr:from>
    <xdr:to>
      <xdr:col>69</xdr:col>
      <xdr:colOff>92075</xdr:colOff>
      <xdr:row>60</xdr:row>
      <xdr:rowOff>132715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1032256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xdr:rowOff>
    </xdr:from>
    <xdr:to>
      <xdr:col>69</xdr:col>
      <xdr:colOff>142875</xdr:colOff>
      <xdr:row>58</xdr:row>
      <xdr:rowOff>109220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119397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72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19050</xdr:rowOff>
    </xdr:from>
    <xdr:to>
      <xdr:col>65</xdr:col>
      <xdr:colOff>53975</xdr:colOff>
      <xdr:row>58</xdr:row>
      <xdr:rowOff>120650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130827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70485</xdr:rowOff>
    </xdr:from>
    <xdr:to>
      <xdr:col>82</xdr:col>
      <xdr:colOff>158750</xdr:colOff>
      <xdr:row>59</xdr:row>
      <xdr:rowOff>635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42562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110490</xdr:rowOff>
    </xdr:from>
    <xdr:to>
      <xdr:col>78</xdr:col>
      <xdr:colOff>120650</xdr:colOff>
      <xdr:row>60</xdr:row>
      <xdr:rowOff>40640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25417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31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127635</xdr:rowOff>
    </xdr:from>
    <xdr:to>
      <xdr:col>74</xdr:col>
      <xdr:colOff>31750</xdr:colOff>
      <xdr:row>61</xdr:row>
      <xdr:rowOff>57785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41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42562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81915</xdr:rowOff>
    </xdr:from>
    <xdr:to>
      <xdr:col>69</xdr:col>
      <xdr:colOff>142875</xdr:colOff>
      <xdr:row>61</xdr:row>
      <xdr:rowOff>12065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36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168292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45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156210</xdr:rowOff>
    </xdr:from>
    <xdr:to>
      <xdr:col>65</xdr:col>
      <xdr:colOff>53975</xdr:colOff>
      <xdr:row>60</xdr:row>
      <xdr:rowOff>86360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71137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東日本大震災及び原子力災害により一時的に活動を停止していた補助団体の活動が再開し、町の復興事業に関連した補助費等の支出が増加したことにより、補助費等に係る経常収支比率は増加傾向にあったが、財政運営戦略や町補助金規制委員会のもと、補助金の見直しや廃止を進めていること等から、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年度から徐々に減少傾向に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るが、これは令和５年度において下水道事業特別会計が下水道企業会計へと移行したことに伴い、これまで会計の不足分を繰出金として支出していたものが、負担金・補助金として支出するようになったことが起因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12700</xdr:rowOff>
    </xdr:from>
    <xdr:to>
      <xdr:col>82</xdr:col>
      <xdr:colOff>107950</xdr:colOff>
      <xdr:row>37</xdr:row>
      <xdr:rowOff>19558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184900"/>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113284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18490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37</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28548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115570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35406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112285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133350</xdr:rowOff>
    </xdr:from>
    <xdr:to>
      <xdr:col>78</xdr:col>
      <xdr:colOff>120650</xdr:colOff>
      <xdr:row>36</xdr:row>
      <xdr:rowOff>63500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131064</xdr:rowOff>
    </xdr:from>
    <xdr:to>
      <xdr:col>69</xdr:col>
      <xdr:colOff>142875</xdr:colOff>
      <xdr:row>37</xdr:row>
      <xdr:rowOff>61214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たな起債の発行を抑制し、借り入れた町債を計画的に償還していることから、公債費に係る経常収支比率は年々減少傾向にあり、類似団体平均値を下回っている。今後も現在の水準を維持できるように健全な財政運営に努めながら、財政措置等を考慮して必要な起債の活用についても検討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111760</xdr:rowOff>
    </xdr:from>
    <xdr:to>
      <xdr:col>24</xdr:col>
      <xdr:colOff>25400</xdr:colOff>
      <xdr:row>73</xdr:row>
      <xdr:rowOff>119380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26276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119380</xdr:rowOff>
    </xdr:from>
    <xdr:to>
      <xdr:col>19</xdr:col>
      <xdr:colOff>187325</xdr:colOff>
      <xdr:row>73</xdr:row>
      <xdr:rowOff>149860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26352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149860</xdr:rowOff>
    </xdr:from>
    <xdr:to>
      <xdr:col>15</xdr:col>
      <xdr:colOff>98425</xdr:colOff>
      <xdr:row>74</xdr:row>
      <xdr:rowOff>24130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26657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24130</xdr:rowOff>
    </xdr:from>
    <xdr:to>
      <xdr:col>11</xdr:col>
      <xdr:colOff>9525</xdr:colOff>
      <xdr:row>74</xdr:row>
      <xdr:rowOff>35560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27114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45720</xdr:rowOff>
    </xdr:from>
    <xdr:to>
      <xdr:col>6</xdr:col>
      <xdr:colOff>171450</xdr:colOff>
      <xdr:row>76</xdr:row>
      <xdr:rowOff>147320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132097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60960</xdr:rowOff>
    </xdr:from>
    <xdr:to>
      <xdr:col>24</xdr:col>
      <xdr:colOff>76200</xdr:colOff>
      <xdr:row>73</xdr:row>
      <xdr:rowOff>162560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257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140987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68580</xdr:rowOff>
    </xdr:from>
    <xdr:to>
      <xdr:col>20</xdr:col>
      <xdr:colOff>38100</xdr:colOff>
      <xdr:row>73</xdr:row>
      <xdr:rowOff>170180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58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8907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35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99060</xdr:rowOff>
    </xdr:from>
    <xdr:to>
      <xdr:col>15</xdr:col>
      <xdr:colOff>149225</xdr:colOff>
      <xdr:row>74</xdr:row>
      <xdr:rowOff>29210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6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39387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38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144780</xdr:rowOff>
    </xdr:from>
    <xdr:to>
      <xdr:col>11</xdr:col>
      <xdr:colOff>60325</xdr:colOff>
      <xdr:row>74</xdr:row>
      <xdr:rowOff>74930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85107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42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156210</xdr:rowOff>
    </xdr:from>
    <xdr:to>
      <xdr:col>6</xdr:col>
      <xdr:colOff>171450</xdr:colOff>
      <xdr:row>74</xdr:row>
      <xdr:rowOff>86360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96537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補助費等に係る経常収支比率の増加により、令和５年度における公債費以外の経常収支比率は、前年度と比較して</a:t>
          </a:r>
          <a:r>
            <a:rPr kumimoji="1" lang="en-US" altLang="ja-JP" sz="1100">
              <a:latin typeface="ＭＳ ゴシック" panose="020B0609070205080204" pitchFamily="49" charset="-128"/>
              <a:ea typeface="ＭＳ ゴシック" panose="020B0609070205080204" pitchFamily="49" charset="-128"/>
            </a:rPr>
            <a:t>0.8</a:t>
          </a:r>
          <a:r>
            <a:rPr kumimoji="1" lang="ja-JP" altLang="en-US" sz="1100">
              <a:latin typeface="ＭＳ ゴシック" panose="020B0609070205080204" pitchFamily="49" charset="-128"/>
              <a:ea typeface="ＭＳ ゴシック" panose="020B0609070205080204" pitchFamily="49" charset="-128"/>
            </a:rPr>
            <a:t>ポイント増加した。</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118836</xdr:rowOff>
    </xdr:from>
    <xdr:to>
      <xdr:col>82</xdr:col>
      <xdr:colOff>107950</xdr:colOff>
      <xdr:row>77</xdr:row>
      <xdr:rowOff>144962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32048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118836</xdr:rowOff>
    </xdr:from>
    <xdr:to>
      <xdr:col>78</xdr:col>
      <xdr:colOff>69850</xdr:colOff>
      <xdr:row>78</xdr:row>
      <xdr:rowOff>113937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320486"/>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113937</xdr:rowOff>
    </xdr:from>
    <xdr:to>
      <xdr:col>73</xdr:col>
      <xdr:colOff>180975</xdr:colOff>
      <xdr:row>79</xdr:row>
      <xdr:rowOff>92711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487037"/>
          <a:ext cx="889000" cy="15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100874</xdr:rowOff>
    </xdr:from>
    <xdr:to>
      <xdr:col>69</xdr:col>
      <xdr:colOff>92075</xdr:colOff>
      <xdr:row>79</xdr:row>
      <xdr:rowOff>92711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473974"/>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81099</xdr:rowOff>
    </xdr:from>
    <xdr:to>
      <xdr:col>69</xdr:col>
      <xdr:colOff>142875</xdr:colOff>
      <xdr:row>78</xdr:row>
      <xdr:rowOff>11249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21426</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05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120287</xdr:rowOff>
    </xdr:from>
    <xdr:to>
      <xdr:col>65</xdr:col>
      <xdr:colOff>53975</xdr:colOff>
      <xdr:row>78</xdr:row>
      <xdr:rowOff>50437</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60614</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94162</xdr:rowOff>
    </xdr:from>
    <xdr:to>
      <xdr:col>82</xdr:col>
      <xdr:colOff>158750</xdr:colOff>
      <xdr:row>78</xdr:row>
      <xdr:rowOff>24312</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29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66239</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26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68036</xdr:rowOff>
    </xdr:from>
    <xdr:to>
      <xdr:col>78</xdr:col>
      <xdr:colOff>120650</xdr:colOff>
      <xdr:row>77</xdr:row>
      <xdr:rowOff>169636</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26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154413</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356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63137</xdr:rowOff>
    </xdr:from>
    <xdr:to>
      <xdr:col>74</xdr:col>
      <xdr:colOff>31750</xdr:colOff>
      <xdr:row>78</xdr:row>
      <xdr:rowOff>164737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149514</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522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41911</xdr:rowOff>
    </xdr:from>
    <xdr:to>
      <xdr:col>69</xdr:col>
      <xdr:colOff>142875</xdr:colOff>
      <xdr:row>79</xdr:row>
      <xdr:rowOff>143511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128288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50074</xdr:rowOff>
    </xdr:from>
    <xdr:to>
      <xdr:col>65</xdr:col>
      <xdr:colOff>53975</xdr:colOff>
      <xdr:row>78</xdr:row>
      <xdr:rowOff>151674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136451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50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福島県楢葉町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88877</xdr:rowOff>
    </xdr:from>
    <xdr:to>
      <xdr:col>29</xdr:col>
      <xdr:colOff>127000</xdr:colOff>
      <xdr:row>19</xdr:row>
      <xdr:rowOff>100789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394052"/>
          <a:ext cx="647700" cy="11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46406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00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99659</xdr:rowOff>
    </xdr:from>
    <xdr:to>
      <xdr:col>26</xdr:col>
      <xdr:colOff>50800</xdr:colOff>
      <xdr:row>19</xdr:row>
      <xdr:rowOff>100789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4305300" y="3404834"/>
          <a:ext cx="698500" cy="1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2962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99659</xdr:rowOff>
    </xdr:from>
    <xdr:to>
      <xdr:col>22</xdr:col>
      <xdr:colOff>114300</xdr:colOff>
      <xdr:row>19</xdr:row>
      <xdr:rowOff>109831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3404834"/>
          <a:ext cx="698500" cy="10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22541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298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109831</xdr:rowOff>
    </xdr:from>
    <xdr:to>
      <xdr:col>18</xdr:col>
      <xdr:colOff>177800</xdr:colOff>
      <xdr:row>19</xdr:row>
      <xdr:rowOff>110804</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3415006"/>
          <a:ext cx="698500" cy="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145991</xdr:rowOff>
    </xdr:from>
    <xdr:to>
      <xdr:col>19</xdr:col>
      <xdr:colOff>38100</xdr:colOff>
      <xdr:row>19</xdr:row>
      <xdr:rowOff>76141</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79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86318</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04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155686</xdr:rowOff>
    </xdr:from>
    <xdr:to>
      <xdr:col>15</xdr:col>
      <xdr:colOff>101600</xdr:colOff>
      <xdr:row>19</xdr:row>
      <xdr:rowOff>85836</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89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96013</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058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38077</xdr:rowOff>
    </xdr:from>
    <xdr:to>
      <xdr:col>29</xdr:col>
      <xdr:colOff>177800</xdr:colOff>
      <xdr:row>19</xdr:row>
      <xdr:rowOff>139677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343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118104</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325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49989</xdr:rowOff>
    </xdr:from>
    <xdr:to>
      <xdr:col>26</xdr:col>
      <xdr:colOff>101600</xdr:colOff>
      <xdr:row>19</xdr:row>
      <xdr:rowOff>151589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355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136366</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344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48859</xdr:rowOff>
    </xdr:from>
    <xdr:to>
      <xdr:col>22</xdr:col>
      <xdr:colOff>165100</xdr:colOff>
      <xdr:row>19</xdr:row>
      <xdr:rowOff>150459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354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135236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344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59031</xdr:rowOff>
    </xdr:from>
    <xdr:to>
      <xdr:col>19</xdr:col>
      <xdr:colOff>38100</xdr:colOff>
      <xdr:row>19</xdr:row>
      <xdr:rowOff>160631</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364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145408</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3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60004</xdr:rowOff>
    </xdr:from>
    <xdr:to>
      <xdr:col>15</xdr:col>
      <xdr:colOff>101600</xdr:colOff>
      <xdr:row>19</xdr:row>
      <xdr:rowOff>161604</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365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146381</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3451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73530</xdr:rowOff>
    </xdr:from>
    <xdr:to>
      <xdr:col>29</xdr:col>
      <xdr:colOff>127000</xdr:colOff>
      <xdr:row>37</xdr:row>
      <xdr:rowOff>91510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198230"/>
          <a:ext cx="647700" cy="17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60199</xdr:rowOff>
    </xdr:from>
    <xdr:to>
      <xdr:col>26</xdr:col>
      <xdr:colOff>50800</xdr:colOff>
      <xdr:row>37</xdr:row>
      <xdr:rowOff>73530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184899"/>
          <a:ext cx="698500" cy="133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91184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49288</xdr:rowOff>
    </xdr:from>
    <xdr:to>
      <xdr:col>22</xdr:col>
      <xdr:colOff>114300</xdr:colOff>
      <xdr:row>37</xdr:row>
      <xdr:rowOff>60199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173988"/>
          <a:ext cx="698500" cy="10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115198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45055</xdr:rowOff>
    </xdr:from>
    <xdr:to>
      <xdr:col>18</xdr:col>
      <xdr:colOff>177800</xdr:colOff>
      <xdr:row>37</xdr:row>
      <xdr:rowOff>49288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169755"/>
          <a:ext cx="698500" cy="4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37986</xdr:rowOff>
    </xdr:from>
    <xdr:to>
      <xdr:col>19</xdr:col>
      <xdr:colOff>38100</xdr:colOff>
      <xdr:row>36</xdr:row>
      <xdr:rowOff>139586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91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149763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6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46044</xdr:rowOff>
    </xdr:from>
    <xdr:to>
      <xdr:col>15</xdr:col>
      <xdr:colOff>101600</xdr:colOff>
      <xdr:row>36</xdr:row>
      <xdr:rowOff>147644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99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157821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6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40710</xdr:rowOff>
    </xdr:from>
    <xdr:to>
      <xdr:col>29</xdr:col>
      <xdr:colOff>177800</xdr:colOff>
      <xdr:row>37</xdr:row>
      <xdr:rowOff>142310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654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120737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7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22730</xdr:rowOff>
    </xdr:from>
    <xdr:to>
      <xdr:col>26</xdr:col>
      <xdr:colOff>101600</xdr:colOff>
      <xdr:row>37</xdr:row>
      <xdr:rowOff>124330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47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109107</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3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9399</xdr:rowOff>
    </xdr:from>
    <xdr:to>
      <xdr:col>22</xdr:col>
      <xdr:colOff>165100</xdr:colOff>
      <xdr:row>37</xdr:row>
      <xdr:rowOff>110999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34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95776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2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169938</xdr:rowOff>
    </xdr:from>
    <xdr:to>
      <xdr:col>19</xdr:col>
      <xdr:colOff>38100</xdr:colOff>
      <xdr:row>37</xdr:row>
      <xdr:rowOff>100088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123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84865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0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165705</xdr:rowOff>
    </xdr:from>
    <xdr:to>
      <xdr:col>15</xdr:col>
      <xdr:colOff>101600</xdr:colOff>
      <xdr:row>37</xdr:row>
      <xdr:rowOff>95855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118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80632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205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福島県楢葉町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6,480
6,335
103.64
12,256,192
10,866,268
427,238
3,315,956
411,379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18772</xdr:rowOff>
    </xdr:from>
    <xdr:to>
      <xdr:col>24</xdr:col>
      <xdr:colOff>63500</xdr:colOff>
      <xdr:row>38</xdr:row>
      <xdr:rowOff>32991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533872"/>
          <a:ext cx="8382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138339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39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32991</xdr:rowOff>
    </xdr:from>
    <xdr:to>
      <xdr:col>19</xdr:col>
      <xdr:colOff>177800</xdr:colOff>
      <xdr:row>38</xdr:row>
      <xdr:rowOff>35308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548091"/>
          <a:ext cx="889000" cy="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91965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09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35308</xdr:rowOff>
    </xdr:from>
    <xdr:to>
      <xdr:col>15</xdr:col>
      <xdr:colOff>50800</xdr:colOff>
      <xdr:row>38</xdr:row>
      <xdr:rowOff>39491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550408"/>
          <a:ext cx="889000" cy="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112824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39491</xdr:rowOff>
    </xdr:from>
    <xdr:to>
      <xdr:col>10</xdr:col>
      <xdr:colOff>114300</xdr:colOff>
      <xdr:row>38</xdr:row>
      <xdr:rowOff>57239</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554591"/>
          <a:ext cx="889000" cy="1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64860</xdr:rowOff>
    </xdr:from>
    <xdr:to>
      <xdr:col>10</xdr:col>
      <xdr:colOff>165100</xdr:colOff>
      <xdr:row>37</xdr:row>
      <xdr:rowOff>166460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0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11537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83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109794</xdr:rowOff>
    </xdr:from>
    <xdr:to>
      <xdr:col>6</xdr:col>
      <xdr:colOff>38100</xdr:colOff>
      <xdr:row>38</xdr:row>
      <xdr:rowOff>39944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53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56471</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22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139422</xdr:rowOff>
    </xdr:from>
    <xdr:to>
      <xdr:col>24</xdr:col>
      <xdr:colOff>114300</xdr:colOff>
      <xdr:row>38</xdr:row>
      <xdr:rowOff>69572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4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54349</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9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153641</xdr:rowOff>
    </xdr:from>
    <xdr:to>
      <xdr:col>20</xdr:col>
      <xdr:colOff>38100</xdr:colOff>
      <xdr:row>38</xdr:row>
      <xdr:rowOff>83791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9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74918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155958</xdr:rowOff>
    </xdr:from>
    <xdr:to>
      <xdr:col>15</xdr:col>
      <xdr:colOff>101600</xdr:colOff>
      <xdr:row>38</xdr:row>
      <xdr:rowOff>86108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9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77235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92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160141</xdr:rowOff>
    </xdr:from>
    <xdr:to>
      <xdr:col>10</xdr:col>
      <xdr:colOff>165100</xdr:colOff>
      <xdr:row>38</xdr:row>
      <xdr:rowOff>90291</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50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81418</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9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6439</xdr:rowOff>
    </xdr:from>
    <xdr:to>
      <xdr:col>6</xdr:col>
      <xdr:colOff>38100</xdr:colOff>
      <xdr:row>38</xdr:row>
      <xdr:rowOff>108039</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52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99166</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6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24674</xdr:rowOff>
    </xdr:from>
    <xdr:to>
      <xdr:col>24</xdr:col>
      <xdr:colOff>63500</xdr:colOff>
      <xdr:row>57</xdr:row>
      <xdr:rowOff>33807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97324"/>
          <a:ext cx="838200" cy="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167930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97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31495</xdr:rowOff>
    </xdr:from>
    <xdr:to>
      <xdr:col>19</xdr:col>
      <xdr:colOff>177800</xdr:colOff>
      <xdr:row>57</xdr:row>
      <xdr:rowOff>33807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804145"/>
          <a:ext cx="889000" cy="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17384</xdr:rowOff>
    </xdr:from>
    <xdr:to>
      <xdr:col>15</xdr:col>
      <xdr:colOff>50800</xdr:colOff>
      <xdr:row>57</xdr:row>
      <xdr:rowOff>31495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790034"/>
          <a:ext cx="889000" cy="1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17384</xdr:rowOff>
    </xdr:from>
    <xdr:to>
      <xdr:col>10</xdr:col>
      <xdr:colOff>114300</xdr:colOff>
      <xdr:row>57</xdr:row>
      <xdr:rowOff>33893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90034"/>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30222</xdr:rowOff>
    </xdr:from>
    <xdr:to>
      <xdr:col>10</xdr:col>
      <xdr:colOff>165100</xdr:colOff>
      <xdr:row>57</xdr:row>
      <xdr:rowOff>131822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80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122949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95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38112</xdr:rowOff>
    </xdr:from>
    <xdr:to>
      <xdr:col>6</xdr:col>
      <xdr:colOff>38100</xdr:colOff>
      <xdr:row>57</xdr:row>
      <xdr:rowOff>139712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81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130839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90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145324</xdr:rowOff>
    </xdr:from>
    <xdr:to>
      <xdr:col>24</xdr:col>
      <xdr:colOff>114300</xdr:colOff>
      <xdr:row>57</xdr:row>
      <xdr:rowOff>75474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4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123480</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2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154457</xdr:rowOff>
    </xdr:from>
    <xdr:to>
      <xdr:col>20</xdr:col>
      <xdr:colOff>38100</xdr:colOff>
      <xdr:row>57</xdr:row>
      <xdr:rowOff>84607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5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101134</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53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152145</xdr:rowOff>
    </xdr:from>
    <xdr:to>
      <xdr:col>15</xdr:col>
      <xdr:colOff>101600</xdr:colOff>
      <xdr:row>57</xdr:row>
      <xdr:rowOff>82295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98822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52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138034</xdr:rowOff>
    </xdr:from>
    <xdr:to>
      <xdr:col>10</xdr:col>
      <xdr:colOff>165100</xdr:colOff>
      <xdr:row>57</xdr:row>
      <xdr:rowOff>68184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3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84711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51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154543</xdr:rowOff>
    </xdr:from>
    <xdr:to>
      <xdr:col>6</xdr:col>
      <xdr:colOff>38100</xdr:colOff>
      <xdr:row>57</xdr:row>
      <xdr:rowOff>84693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5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101220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53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73690</xdr:rowOff>
    </xdr:from>
    <xdr:to>
      <xdr:col>24</xdr:col>
      <xdr:colOff>63500</xdr:colOff>
      <xdr:row>77</xdr:row>
      <xdr:rowOff>83392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275340"/>
          <a:ext cx="838200" cy="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108205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30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103970</xdr:rowOff>
    </xdr:from>
    <xdr:to>
      <xdr:col>19</xdr:col>
      <xdr:colOff>177800</xdr:colOff>
      <xdr:row>77</xdr:row>
      <xdr:rowOff>73690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134170"/>
          <a:ext cx="889000" cy="14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51974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4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103970</xdr:rowOff>
    </xdr:from>
    <xdr:to>
      <xdr:col>15</xdr:col>
      <xdr:colOff>50800</xdr:colOff>
      <xdr:row>77</xdr:row>
      <xdr:rowOff>109565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134170"/>
          <a:ext cx="889000" cy="17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58559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4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109565</xdr:rowOff>
    </xdr:from>
    <xdr:to>
      <xdr:col>10</xdr:col>
      <xdr:colOff>114300</xdr:colOff>
      <xdr:row>77</xdr:row>
      <xdr:rowOff>153183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11215"/>
          <a:ext cx="889000" cy="4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135708</xdr:rowOff>
    </xdr:from>
    <xdr:to>
      <xdr:col>10</xdr:col>
      <xdr:colOff>165100</xdr:colOff>
      <xdr:row>78</xdr:row>
      <xdr:rowOff>65858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56985</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43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2704</xdr:rowOff>
    </xdr:from>
    <xdr:to>
      <xdr:col>6</xdr:col>
      <xdr:colOff>38100</xdr:colOff>
      <xdr:row>78</xdr:row>
      <xdr:rowOff>104304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7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95431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46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32592</xdr:rowOff>
    </xdr:from>
    <xdr:to>
      <xdr:col>24</xdr:col>
      <xdr:colOff>114300</xdr:colOff>
      <xdr:row>77</xdr:row>
      <xdr:rowOff>134192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3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55469</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08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22890</xdr:rowOff>
    </xdr:from>
    <xdr:to>
      <xdr:col>20</xdr:col>
      <xdr:colOff>38100</xdr:colOff>
      <xdr:row>77</xdr:row>
      <xdr:rowOff>124490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141017</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99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53170</xdr:rowOff>
    </xdr:from>
    <xdr:to>
      <xdr:col>15</xdr:col>
      <xdr:colOff>101600</xdr:colOff>
      <xdr:row>76</xdr:row>
      <xdr:rowOff>154770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08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171297</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285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58765</xdr:rowOff>
    </xdr:from>
    <xdr:to>
      <xdr:col>10</xdr:col>
      <xdr:colOff>165100</xdr:colOff>
      <xdr:row>77</xdr:row>
      <xdr:rowOff>160365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6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5442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0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102383</xdr:rowOff>
    </xdr:from>
    <xdr:to>
      <xdr:col>6</xdr:col>
      <xdr:colOff>38100</xdr:colOff>
      <xdr:row>78</xdr:row>
      <xdr:rowOff>32533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0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49060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07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64109</xdr:rowOff>
    </xdr:from>
    <xdr:to>
      <xdr:col>24</xdr:col>
      <xdr:colOff>63500</xdr:colOff>
      <xdr:row>96</xdr:row>
      <xdr:rowOff>143205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3797300" y="16523309"/>
          <a:ext cx="8382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163299</xdr:rowOff>
    </xdr:from>
    <xdr:to>
      <xdr:col>19</xdr:col>
      <xdr:colOff>177800</xdr:colOff>
      <xdr:row>96</xdr:row>
      <xdr:rowOff>64109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451049"/>
          <a:ext cx="889000" cy="7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163299</xdr:rowOff>
    </xdr:from>
    <xdr:to>
      <xdr:col>15</xdr:col>
      <xdr:colOff>50800</xdr:colOff>
      <xdr:row>96</xdr:row>
      <xdr:rowOff>159589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451049"/>
          <a:ext cx="889000" cy="16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159589</xdr:rowOff>
    </xdr:from>
    <xdr:to>
      <xdr:col>10</xdr:col>
      <xdr:colOff>114300</xdr:colOff>
      <xdr:row>96</xdr:row>
      <xdr:rowOff>165334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618789"/>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164224</xdr:rowOff>
    </xdr:from>
    <xdr:to>
      <xdr:col>10</xdr:col>
      <xdr:colOff>165100</xdr:colOff>
      <xdr:row>96</xdr:row>
      <xdr:rowOff>94374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45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110901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166129</xdr:rowOff>
    </xdr:from>
    <xdr:to>
      <xdr:col>6</xdr:col>
      <xdr:colOff>38100</xdr:colOff>
      <xdr:row>96</xdr:row>
      <xdr:rowOff>96279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5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112806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2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92405</xdr:rowOff>
    </xdr:from>
    <xdr:to>
      <xdr:col>24</xdr:col>
      <xdr:colOff>114300</xdr:colOff>
      <xdr:row>97</xdr:row>
      <xdr:rowOff>22555</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5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70832</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53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13309</xdr:rowOff>
    </xdr:from>
    <xdr:to>
      <xdr:col>20</xdr:col>
      <xdr:colOff>38100</xdr:colOff>
      <xdr:row>96</xdr:row>
      <xdr:rowOff>114909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47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106036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56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112499</xdr:rowOff>
    </xdr:from>
    <xdr:to>
      <xdr:col>15</xdr:col>
      <xdr:colOff>101600</xdr:colOff>
      <xdr:row>96</xdr:row>
      <xdr:rowOff>42649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40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33776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49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108789</xdr:rowOff>
    </xdr:from>
    <xdr:to>
      <xdr:col>10</xdr:col>
      <xdr:colOff>165100</xdr:colOff>
      <xdr:row>97</xdr:row>
      <xdr:rowOff>38939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56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30066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66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114534</xdr:rowOff>
    </xdr:from>
    <xdr:to>
      <xdr:col>6</xdr:col>
      <xdr:colOff>38100</xdr:colOff>
      <xdr:row>97</xdr:row>
      <xdr:rowOff>44684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5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35811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66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9423</xdr:rowOff>
    </xdr:from>
    <xdr:to>
      <xdr:col>55</xdr:col>
      <xdr:colOff>0</xdr:colOff>
      <xdr:row>37</xdr:row>
      <xdr:rowOff>115084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9639300" y="6353073"/>
          <a:ext cx="838200" cy="10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23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9423</xdr:rowOff>
    </xdr:from>
    <xdr:to>
      <xdr:col>50</xdr:col>
      <xdr:colOff>114300</xdr:colOff>
      <xdr:row>37</xdr:row>
      <xdr:rowOff>152771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353073"/>
          <a:ext cx="889000" cy="14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141291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4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91682</xdr:rowOff>
    </xdr:from>
    <xdr:to>
      <xdr:col>45</xdr:col>
      <xdr:colOff>177800</xdr:colOff>
      <xdr:row>37</xdr:row>
      <xdr:rowOff>152771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435332"/>
          <a:ext cx="889000" cy="6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18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91682</xdr:rowOff>
    </xdr:from>
    <xdr:to>
      <xdr:col>41</xdr:col>
      <xdr:colOff>50800</xdr:colOff>
      <xdr:row>37</xdr:row>
      <xdr:rowOff>151852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435332"/>
          <a:ext cx="889000" cy="6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169737</xdr:rowOff>
    </xdr:from>
    <xdr:to>
      <xdr:col>41</xdr:col>
      <xdr:colOff>101600</xdr:colOff>
      <xdr:row>37</xdr:row>
      <xdr:rowOff>99887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4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116414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1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133936</xdr:rowOff>
    </xdr:from>
    <xdr:to>
      <xdr:col>36</xdr:col>
      <xdr:colOff>165100</xdr:colOff>
      <xdr:row>38</xdr:row>
      <xdr:rowOff>64086</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7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55213</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570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64284</xdr:rowOff>
    </xdr:from>
    <xdr:to>
      <xdr:col>55</xdr:col>
      <xdr:colOff>50800</xdr:colOff>
      <xdr:row>37</xdr:row>
      <xdr:rowOff>165884</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40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17373</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361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130073</xdr:rowOff>
    </xdr:from>
    <xdr:to>
      <xdr:col>50</xdr:col>
      <xdr:colOff>165100</xdr:colOff>
      <xdr:row>37</xdr:row>
      <xdr:rowOff>60223</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3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76750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6077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101971</xdr:rowOff>
    </xdr:from>
    <xdr:to>
      <xdr:col>46</xdr:col>
      <xdr:colOff>38100</xdr:colOff>
      <xdr:row>38</xdr:row>
      <xdr:rowOff>32121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44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23248</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653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40882</xdr:rowOff>
    </xdr:from>
    <xdr:to>
      <xdr:col>41</xdr:col>
      <xdr:colOff>101600</xdr:colOff>
      <xdr:row>37</xdr:row>
      <xdr:rowOff>142482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38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133609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47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101052</xdr:rowOff>
    </xdr:from>
    <xdr:to>
      <xdr:col>36</xdr:col>
      <xdr:colOff>165100</xdr:colOff>
      <xdr:row>38</xdr:row>
      <xdr:rowOff>31203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4447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47729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6219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59963</xdr:rowOff>
    </xdr:from>
    <xdr:to>
      <xdr:col>55</xdr:col>
      <xdr:colOff>0</xdr:colOff>
      <xdr:row>58</xdr:row>
      <xdr:rowOff>72445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10004063"/>
          <a:ext cx="838200" cy="1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940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39784</xdr:rowOff>
    </xdr:from>
    <xdr:to>
      <xdr:col>50</xdr:col>
      <xdr:colOff>114300</xdr:colOff>
      <xdr:row>58</xdr:row>
      <xdr:rowOff>72445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9983884"/>
          <a:ext cx="889000" cy="3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97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14962</xdr:rowOff>
    </xdr:from>
    <xdr:to>
      <xdr:col>45</xdr:col>
      <xdr:colOff>177800</xdr:colOff>
      <xdr:row>58</xdr:row>
      <xdr:rowOff>39784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9959062"/>
          <a:ext cx="889000" cy="2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98716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100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166690</xdr:rowOff>
    </xdr:from>
    <xdr:to>
      <xdr:col>41</xdr:col>
      <xdr:colOff>50800</xdr:colOff>
      <xdr:row>58</xdr:row>
      <xdr:rowOff>14962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972300" y="9939340"/>
          <a:ext cx="889000" cy="1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28638</xdr:rowOff>
    </xdr:from>
    <xdr:to>
      <xdr:col>41</xdr:col>
      <xdr:colOff>101600</xdr:colOff>
      <xdr:row>58</xdr:row>
      <xdr:rowOff>130238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7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121365</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6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28497</xdr:rowOff>
    </xdr:from>
    <xdr:to>
      <xdr:col>36</xdr:col>
      <xdr:colOff>165100</xdr:colOff>
      <xdr:row>58</xdr:row>
      <xdr:rowOff>130097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7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121224</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10065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9163</xdr:rowOff>
    </xdr:from>
    <xdr:to>
      <xdr:col>55</xdr:col>
      <xdr:colOff>50800</xdr:colOff>
      <xdr:row>58</xdr:row>
      <xdr:rowOff>110763</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95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139990</xdr:rowOff>
    </xdr:from>
    <xdr:ext cx="599010"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74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21645</xdr:rowOff>
    </xdr:from>
    <xdr:to>
      <xdr:col>50</xdr:col>
      <xdr:colOff>165100</xdr:colOff>
      <xdr:row>58</xdr:row>
      <xdr:rowOff>123245</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96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114372</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1005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160434</xdr:rowOff>
    </xdr:from>
    <xdr:to>
      <xdr:col>46</xdr:col>
      <xdr:colOff>38100</xdr:colOff>
      <xdr:row>58</xdr:row>
      <xdr:rowOff>90584</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107111</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70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135612</xdr:rowOff>
    </xdr:from>
    <xdr:to>
      <xdr:col>41</xdr:col>
      <xdr:colOff>101600</xdr:colOff>
      <xdr:row>58</xdr:row>
      <xdr:rowOff>65762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90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82289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61795" y="968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115890</xdr:rowOff>
    </xdr:from>
    <xdr:to>
      <xdr:col>36</xdr:col>
      <xdr:colOff>165100</xdr:colOff>
      <xdr:row>58</xdr:row>
      <xdr:rowOff>46040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8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62567</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966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167325</xdr:rowOff>
    </xdr:from>
    <xdr:to>
      <xdr:col>55</xdr:col>
      <xdr:colOff>0</xdr:colOff>
      <xdr:row>78</xdr:row>
      <xdr:rowOff>125037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368975"/>
          <a:ext cx="838200" cy="12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131515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333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61737</xdr:rowOff>
    </xdr:from>
    <xdr:to>
      <xdr:col>50</xdr:col>
      <xdr:colOff>114300</xdr:colOff>
      <xdr:row>78</xdr:row>
      <xdr:rowOff>125037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434837"/>
          <a:ext cx="889000" cy="6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113874</xdr:rowOff>
    </xdr:from>
    <xdr:to>
      <xdr:col>45</xdr:col>
      <xdr:colOff>177800</xdr:colOff>
      <xdr:row>78</xdr:row>
      <xdr:rowOff>61737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15524"/>
          <a:ext cx="889000" cy="11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148958</xdr:rowOff>
    </xdr:from>
    <xdr:to>
      <xdr:col>41</xdr:col>
      <xdr:colOff>50800</xdr:colOff>
      <xdr:row>77</xdr:row>
      <xdr:rowOff>113874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179158"/>
          <a:ext cx="889000" cy="13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19360</xdr:rowOff>
    </xdr:from>
    <xdr:to>
      <xdr:col>41</xdr:col>
      <xdr:colOff>101600</xdr:colOff>
      <xdr:row>78</xdr:row>
      <xdr:rowOff>120960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112087</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48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21272</xdr:rowOff>
    </xdr:from>
    <xdr:to>
      <xdr:col>36</xdr:col>
      <xdr:colOff>165100</xdr:colOff>
      <xdr:row>78</xdr:row>
      <xdr:rowOff>122872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9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113999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48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116525</xdr:rowOff>
    </xdr:from>
    <xdr:to>
      <xdr:col>55</xdr:col>
      <xdr:colOff>50800</xdr:colOff>
      <xdr:row>78</xdr:row>
      <xdr:rowOff>46675</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3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139402</xdr:rowOff>
    </xdr:from>
    <xdr:ext cx="599010"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16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74237</xdr:rowOff>
    </xdr:from>
    <xdr:to>
      <xdr:col>50</xdr:col>
      <xdr:colOff>165100</xdr:colOff>
      <xdr:row>79</xdr:row>
      <xdr:rowOff>4387</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4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166964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54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10937</xdr:rowOff>
    </xdr:from>
    <xdr:to>
      <xdr:col>46</xdr:col>
      <xdr:colOff>38100</xdr:colOff>
      <xdr:row>78</xdr:row>
      <xdr:rowOff>112537</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8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103664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7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63074</xdr:rowOff>
    </xdr:from>
    <xdr:to>
      <xdr:col>41</xdr:col>
      <xdr:colOff>101600</xdr:colOff>
      <xdr:row>77</xdr:row>
      <xdr:rowOff>164674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26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9751</xdr:rowOff>
    </xdr:from>
    <xdr:ext cx="59901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61795" y="13039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98158</xdr:rowOff>
    </xdr:from>
    <xdr:to>
      <xdr:col>36</xdr:col>
      <xdr:colOff>165100</xdr:colOff>
      <xdr:row>77</xdr:row>
      <xdr:rowOff>28308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12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44835</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290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80011</xdr:rowOff>
    </xdr:from>
    <xdr:to>
      <xdr:col>55</xdr:col>
      <xdr:colOff>0</xdr:colOff>
      <xdr:row>98</xdr:row>
      <xdr:rowOff>99974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882111"/>
          <a:ext cx="838200" cy="1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28297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830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63762</xdr:rowOff>
    </xdr:from>
    <xdr:to>
      <xdr:col>50</xdr:col>
      <xdr:colOff>114300</xdr:colOff>
      <xdr:row>98</xdr:row>
      <xdr:rowOff>80011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6865862"/>
          <a:ext cx="889000" cy="1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9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63762</xdr:rowOff>
    </xdr:from>
    <xdr:to>
      <xdr:col>45</xdr:col>
      <xdr:colOff>177800</xdr:colOff>
      <xdr:row>98</xdr:row>
      <xdr:rowOff>88871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7861300" y="16865862"/>
          <a:ext cx="889000" cy="25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138733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9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88871</xdr:rowOff>
    </xdr:from>
    <xdr:to>
      <xdr:col>41</xdr:col>
      <xdr:colOff>50800</xdr:colOff>
      <xdr:row>98</xdr:row>
      <xdr:rowOff>95645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890971"/>
          <a:ext cx="889000" cy="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52519</xdr:rowOff>
    </xdr:from>
    <xdr:to>
      <xdr:col>41</xdr:col>
      <xdr:colOff>101600</xdr:colOff>
      <xdr:row>98</xdr:row>
      <xdr:rowOff>154119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5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145246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94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50490</xdr:rowOff>
    </xdr:from>
    <xdr:to>
      <xdr:col>36</xdr:col>
      <xdr:colOff>165100</xdr:colOff>
      <xdr:row>98</xdr:row>
      <xdr:rowOff>152090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143217</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945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49174</xdr:rowOff>
    </xdr:from>
    <xdr:to>
      <xdr:col>55</xdr:col>
      <xdr:colOff>50800</xdr:colOff>
      <xdr:row>98</xdr:row>
      <xdr:rowOff>150774</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5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8551</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639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29211</xdr:rowOff>
    </xdr:from>
    <xdr:to>
      <xdr:col>50</xdr:col>
      <xdr:colOff>165100</xdr:colOff>
      <xdr:row>98</xdr:row>
      <xdr:rowOff>130811</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3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147338</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60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12962</xdr:rowOff>
    </xdr:from>
    <xdr:to>
      <xdr:col>46</xdr:col>
      <xdr:colOff>38100</xdr:colOff>
      <xdr:row>98</xdr:row>
      <xdr:rowOff>114562</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1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131089</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59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38071</xdr:rowOff>
    </xdr:from>
    <xdr:to>
      <xdr:col>41</xdr:col>
      <xdr:colOff>101600</xdr:colOff>
      <xdr:row>98</xdr:row>
      <xdr:rowOff>139671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4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156198</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61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44845</xdr:rowOff>
    </xdr:from>
    <xdr:to>
      <xdr:col>36</xdr:col>
      <xdr:colOff>165100</xdr:colOff>
      <xdr:row>98</xdr:row>
      <xdr:rowOff>146445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4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162972</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62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110378</xdr:rowOff>
    </xdr:from>
    <xdr:to>
      <xdr:col>85</xdr:col>
      <xdr:colOff>127000</xdr:colOff>
      <xdr:row>37</xdr:row>
      <xdr:rowOff>152262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454028"/>
          <a:ext cx="838200" cy="4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68527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8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152262</xdr:rowOff>
    </xdr:from>
    <xdr:to>
      <xdr:col>81</xdr:col>
      <xdr:colOff>50800</xdr:colOff>
      <xdr:row>38</xdr:row>
      <xdr:rowOff>116265</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495912"/>
          <a:ext cx="889000" cy="13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9499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69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33047</xdr:rowOff>
    </xdr:from>
    <xdr:to>
      <xdr:col>76</xdr:col>
      <xdr:colOff>114300</xdr:colOff>
      <xdr:row>38</xdr:row>
      <xdr:rowOff>116265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548147"/>
          <a:ext cx="889000" cy="8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69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33047</xdr:rowOff>
    </xdr:from>
    <xdr:to>
      <xdr:col>71</xdr:col>
      <xdr:colOff>177800</xdr:colOff>
      <xdr:row>38</xdr:row>
      <xdr:rowOff>72930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548147"/>
          <a:ext cx="889000" cy="3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44361</xdr:rowOff>
    </xdr:from>
    <xdr:to>
      <xdr:col>72</xdr:col>
      <xdr:colOff>38100</xdr:colOff>
      <xdr:row>38</xdr:row>
      <xdr:rowOff>145961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137088</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65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111562</xdr:rowOff>
    </xdr:from>
    <xdr:to>
      <xdr:col>67</xdr:col>
      <xdr:colOff>101600</xdr:colOff>
      <xdr:row>39</xdr:row>
      <xdr:rowOff>41712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2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32839</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71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59578</xdr:rowOff>
    </xdr:from>
    <xdr:to>
      <xdr:col>85</xdr:col>
      <xdr:colOff>177800</xdr:colOff>
      <xdr:row>37</xdr:row>
      <xdr:rowOff>161178</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40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82455</xdr:rowOff>
    </xdr:from>
    <xdr:ext cx="534377"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25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101462</xdr:rowOff>
    </xdr:from>
    <xdr:to>
      <xdr:col>81</xdr:col>
      <xdr:colOff>101600</xdr:colOff>
      <xdr:row>38</xdr:row>
      <xdr:rowOff>31612</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44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48139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22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65465</xdr:rowOff>
    </xdr:from>
    <xdr:to>
      <xdr:col>76</xdr:col>
      <xdr:colOff>165100</xdr:colOff>
      <xdr:row>38</xdr:row>
      <xdr:rowOff>167065</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58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12142</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35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153697</xdr:rowOff>
    </xdr:from>
    <xdr:to>
      <xdr:col>72</xdr:col>
      <xdr:colOff>38100</xdr:colOff>
      <xdr:row>38</xdr:row>
      <xdr:rowOff>83847</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49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100374</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27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22130</xdr:rowOff>
    </xdr:from>
    <xdr:to>
      <xdr:col>67</xdr:col>
      <xdr:colOff>101600</xdr:colOff>
      <xdr:row>38</xdr:row>
      <xdr:rowOff>123730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53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140257</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1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16825</xdr:rowOff>
    </xdr:from>
    <xdr:to>
      <xdr:col>85</xdr:col>
      <xdr:colOff>127000</xdr:colOff>
      <xdr:row>79</xdr:row>
      <xdr:rowOff>17258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5481300" y="13561375"/>
          <a:ext cx="838200" cy="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04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11035</xdr:rowOff>
    </xdr:from>
    <xdr:to>
      <xdr:col>81</xdr:col>
      <xdr:colOff>50800</xdr:colOff>
      <xdr:row>79</xdr:row>
      <xdr:rowOff>16825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3555585"/>
          <a:ext cx="8890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142332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0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4344</xdr:rowOff>
    </xdr:from>
    <xdr:to>
      <xdr:col>76</xdr:col>
      <xdr:colOff>114300</xdr:colOff>
      <xdr:row>79</xdr:row>
      <xdr:rowOff>11035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3703300" y="13548894"/>
          <a:ext cx="889000" cy="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169333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0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1707</xdr:rowOff>
    </xdr:from>
    <xdr:to>
      <xdr:col>71</xdr:col>
      <xdr:colOff>177800</xdr:colOff>
      <xdr:row>79</xdr:row>
      <xdr:rowOff>4344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814300" y="13546257"/>
          <a:ext cx="889000" cy="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102062</xdr:rowOff>
    </xdr:from>
    <xdr:to>
      <xdr:col>72</xdr:col>
      <xdr:colOff>38100</xdr:colOff>
      <xdr:row>78</xdr:row>
      <xdr:rowOff>32212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3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48739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0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117799</xdr:rowOff>
    </xdr:from>
    <xdr:to>
      <xdr:col>67</xdr:col>
      <xdr:colOff>101600</xdr:colOff>
      <xdr:row>78</xdr:row>
      <xdr:rowOff>47949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31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64476</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09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137908</xdr:rowOff>
    </xdr:from>
    <xdr:to>
      <xdr:col>85</xdr:col>
      <xdr:colOff>177800</xdr:colOff>
      <xdr:row>79</xdr:row>
      <xdr:rowOff>68058</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51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52835</xdr:rowOff>
    </xdr:from>
    <xdr:ext cx="534377"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42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137475</xdr:rowOff>
    </xdr:from>
    <xdr:to>
      <xdr:col>81</xdr:col>
      <xdr:colOff>101600</xdr:colOff>
      <xdr:row>79</xdr:row>
      <xdr:rowOff>67625</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51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58752</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60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131685</xdr:rowOff>
    </xdr:from>
    <xdr:to>
      <xdr:col>76</xdr:col>
      <xdr:colOff>165100</xdr:colOff>
      <xdr:row>79</xdr:row>
      <xdr:rowOff>61835</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50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52962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59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124994</xdr:rowOff>
    </xdr:from>
    <xdr:to>
      <xdr:col>72</xdr:col>
      <xdr:colOff>38100</xdr:colOff>
      <xdr:row>79</xdr:row>
      <xdr:rowOff>55144</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49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46271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59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122357</xdr:rowOff>
    </xdr:from>
    <xdr:to>
      <xdr:col>67</xdr:col>
      <xdr:colOff>101600</xdr:colOff>
      <xdr:row>79</xdr:row>
      <xdr:rowOff>52507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49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43634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58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47476</xdr:rowOff>
    </xdr:from>
    <xdr:to>
      <xdr:col>85</xdr:col>
      <xdr:colOff>127000</xdr:colOff>
      <xdr:row>96</xdr:row>
      <xdr:rowOff>139466</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6506676"/>
          <a:ext cx="838200" cy="9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5078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807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93588</xdr:rowOff>
    </xdr:from>
    <xdr:to>
      <xdr:col>81</xdr:col>
      <xdr:colOff>50800</xdr:colOff>
      <xdr:row>96</xdr:row>
      <xdr:rowOff>139466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552788"/>
          <a:ext cx="889000" cy="4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86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140926</xdr:rowOff>
    </xdr:from>
    <xdr:to>
      <xdr:col>76</xdr:col>
      <xdr:colOff>114300</xdr:colOff>
      <xdr:row>96</xdr:row>
      <xdr:rowOff>93588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3703300" y="16085776"/>
          <a:ext cx="889000" cy="46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143141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77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140926</xdr:rowOff>
    </xdr:from>
    <xdr:to>
      <xdr:col>71</xdr:col>
      <xdr:colOff>177800</xdr:colOff>
      <xdr:row>96</xdr:row>
      <xdr:rowOff>159331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085776"/>
          <a:ext cx="889000" cy="53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17678</xdr:rowOff>
    </xdr:from>
    <xdr:to>
      <xdr:col>72</xdr:col>
      <xdr:colOff>38100</xdr:colOff>
      <xdr:row>98</xdr:row>
      <xdr:rowOff>119278</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1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110405</xdr:rowOff>
    </xdr:from>
    <xdr:ext cx="59901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03795" y="16912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93980</xdr:rowOff>
    </xdr:from>
    <xdr:to>
      <xdr:col>67</xdr:col>
      <xdr:colOff>101600</xdr:colOff>
      <xdr:row>99</xdr:row>
      <xdr:rowOff>24130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9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15257</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98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168126</xdr:rowOff>
    </xdr:from>
    <xdr:to>
      <xdr:col>85</xdr:col>
      <xdr:colOff>177800</xdr:colOff>
      <xdr:row>96</xdr:row>
      <xdr:rowOff>98276</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45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19553</xdr:rowOff>
    </xdr:from>
    <xdr:ext cx="599010"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30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88666</xdr:rowOff>
    </xdr:from>
    <xdr:to>
      <xdr:col>81</xdr:col>
      <xdr:colOff>101600</xdr:colOff>
      <xdr:row>97</xdr:row>
      <xdr:rowOff>18816</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54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35343</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32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42788</xdr:rowOff>
    </xdr:from>
    <xdr:to>
      <xdr:col>76</xdr:col>
      <xdr:colOff>165100</xdr:colOff>
      <xdr:row>96</xdr:row>
      <xdr:rowOff>144388</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50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160915</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27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90126</xdr:rowOff>
    </xdr:from>
    <xdr:to>
      <xdr:col>72</xdr:col>
      <xdr:colOff>38100</xdr:colOff>
      <xdr:row>94</xdr:row>
      <xdr:rowOff>20276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03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36803</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03795" y="15810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108531</xdr:rowOff>
    </xdr:from>
    <xdr:to>
      <xdr:col>67</xdr:col>
      <xdr:colOff>101600</xdr:colOff>
      <xdr:row>97</xdr:row>
      <xdr:rowOff>38681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56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55208</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14795" y="1634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37955</xdr:rowOff>
    </xdr:from>
    <xdr:to>
      <xdr:col>102</xdr:col>
      <xdr:colOff>165100</xdr:colOff>
      <xdr:row>39</xdr:row>
      <xdr:rowOff>139555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156082</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56017" y="6499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45640</xdr:rowOff>
    </xdr:from>
    <xdr:to>
      <xdr:col>98</xdr:col>
      <xdr:colOff>38100</xdr:colOff>
      <xdr:row>39</xdr:row>
      <xdr:rowOff>147240</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3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163767</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67017" y="6507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97368</xdr:rowOff>
    </xdr:from>
    <xdr:to>
      <xdr:col>116</xdr:col>
      <xdr:colOff>63500</xdr:colOff>
      <xdr:row>58</xdr:row>
      <xdr:rowOff>119066</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1323300" y="10041468"/>
          <a:ext cx="838200" cy="2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41358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98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119066</xdr:rowOff>
    </xdr:from>
    <xdr:to>
      <xdr:col>111</xdr:col>
      <xdr:colOff>177800</xdr:colOff>
      <xdr:row>58</xdr:row>
      <xdr:rowOff>119172</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0434300" y="10063166"/>
          <a:ext cx="88900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161698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1010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118756</xdr:rowOff>
    </xdr:from>
    <xdr:to>
      <xdr:col>107</xdr:col>
      <xdr:colOff>50800</xdr:colOff>
      <xdr:row>58</xdr:row>
      <xdr:rowOff>119172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62856"/>
          <a:ext cx="8890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164606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1010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116991</xdr:rowOff>
    </xdr:from>
    <xdr:to>
      <xdr:col>102</xdr:col>
      <xdr:colOff>114300</xdr:colOff>
      <xdr:row>58</xdr:row>
      <xdr:rowOff>118756</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61091"/>
          <a:ext cx="889000" cy="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49609</xdr:rowOff>
    </xdr:from>
    <xdr:to>
      <xdr:col>102</xdr:col>
      <xdr:colOff>165100</xdr:colOff>
      <xdr:row>58</xdr:row>
      <xdr:rowOff>151209</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999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167736</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6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38869</xdr:rowOff>
    </xdr:from>
    <xdr:to>
      <xdr:col>98</xdr:col>
      <xdr:colOff>38100</xdr:colOff>
      <xdr:row>58</xdr:row>
      <xdr:rowOff>140469</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99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156996</xdr:rowOff>
    </xdr:from>
    <xdr:ext cx="534377"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389111" y="97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46568</xdr:rowOff>
    </xdr:from>
    <xdr:to>
      <xdr:col>116</xdr:col>
      <xdr:colOff>114300</xdr:colOff>
      <xdr:row>58</xdr:row>
      <xdr:rowOff>148168</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999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5945</xdr:rowOff>
    </xdr:from>
    <xdr:ext cx="469744"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77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68266</xdr:rowOff>
    </xdr:from>
    <xdr:to>
      <xdr:col>112</xdr:col>
      <xdr:colOff>38100</xdr:colOff>
      <xdr:row>58</xdr:row>
      <xdr:rowOff>169866</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1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14943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8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68372</xdr:rowOff>
    </xdr:from>
    <xdr:to>
      <xdr:col>107</xdr:col>
      <xdr:colOff>101600</xdr:colOff>
      <xdr:row>58</xdr:row>
      <xdr:rowOff>169972</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1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15049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8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67956</xdr:rowOff>
    </xdr:from>
    <xdr:to>
      <xdr:col>102</xdr:col>
      <xdr:colOff>165100</xdr:colOff>
      <xdr:row>58</xdr:row>
      <xdr:rowOff>169556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1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160683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10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66191</xdr:rowOff>
    </xdr:from>
    <xdr:to>
      <xdr:col>98</xdr:col>
      <xdr:colOff>38100</xdr:colOff>
      <xdr:row>58</xdr:row>
      <xdr:rowOff>167791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1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158918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10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62764</xdr:rowOff>
    </xdr:from>
    <xdr:to>
      <xdr:col>116</xdr:col>
      <xdr:colOff>63500</xdr:colOff>
      <xdr:row>78</xdr:row>
      <xdr:rowOff>90267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3264414"/>
          <a:ext cx="838200" cy="19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156184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01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62764</xdr:rowOff>
    </xdr:from>
    <xdr:to>
      <xdr:col>111</xdr:col>
      <xdr:colOff>177800</xdr:colOff>
      <xdr:row>77</xdr:row>
      <xdr:rowOff>91498</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264414"/>
          <a:ext cx="889000" cy="28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55782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1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91498</xdr:rowOff>
    </xdr:from>
    <xdr:to>
      <xdr:col>107</xdr:col>
      <xdr:colOff>50800</xdr:colOff>
      <xdr:row>77</xdr:row>
      <xdr:rowOff>108784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9545300" y="13293148"/>
          <a:ext cx="889000" cy="1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79148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108784</xdr:rowOff>
    </xdr:from>
    <xdr:to>
      <xdr:col>102</xdr:col>
      <xdr:colOff>114300</xdr:colOff>
      <xdr:row>77</xdr:row>
      <xdr:rowOff>126405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310434"/>
          <a:ext cx="889000" cy="1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32762</xdr:rowOff>
    </xdr:from>
    <xdr:to>
      <xdr:col>102</xdr:col>
      <xdr:colOff>165100</xdr:colOff>
      <xdr:row>77</xdr:row>
      <xdr:rowOff>134362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23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150889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00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39949</xdr:rowOff>
    </xdr:from>
    <xdr:to>
      <xdr:col>98</xdr:col>
      <xdr:colOff>38100</xdr:colOff>
      <xdr:row>77</xdr:row>
      <xdr:rowOff>141549</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24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158076</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01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39467</xdr:rowOff>
    </xdr:from>
    <xdr:to>
      <xdr:col>116</xdr:col>
      <xdr:colOff>114300</xdr:colOff>
      <xdr:row>78</xdr:row>
      <xdr:rowOff>141067</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41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125844</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32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11964</xdr:rowOff>
    </xdr:from>
    <xdr:to>
      <xdr:col>112</xdr:col>
      <xdr:colOff>38100</xdr:colOff>
      <xdr:row>77</xdr:row>
      <xdr:rowOff>113564</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2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104691</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330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40698</xdr:rowOff>
    </xdr:from>
    <xdr:to>
      <xdr:col>107</xdr:col>
      <xdr:colOff>101600</xdr:colOff>
      <xdr:row>77</xdr:row>
      <xdr:rowOff>142298</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24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133425</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33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57984</xdr:rowOff>
    </xdr:from>
    <xdr:to>
      <xdr:col>102</xdr:col>
      <xdr:colOff>165100</xdr:colOff>
      <xdr:row>77</xdr:row>
      <xdr:rowOff>159584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25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150711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335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75605</xdr:rowOff>
    </xdr:from>
    <xdr:to>
      <xdr:col>98</xdr:col>
      <xdr:colOff>38100</xdr:colOff>
      <xdr:row>78</xdr:row>
      <xdr:rowOff>5755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2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168332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3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性質別歳出決算において、前年度比で減少している主な項目としては、繰出金、補助費等、扶助費がある。また、前年度比で増加している主な項目としては、積立金、普通建設事業費、災害復旧事業費が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減少している項目のうち、繰出金については、令和５年度において下水道事業特別会計が下水道事業会計へと移行したことにより、これまでは繰出金として支出していたものが、負担金・補助金として支出するようになったことが主な要因である。また、補助費等においても、同様の理由から減少しているが、その他、令和４年度に令和３年度における被災者支援総合交付金の返還による償還金の支出があったものが皆減となっていることも要因の一つ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増加している項目のうち、積立金については、令和５年度において多機能拠点整備に係る拠点推進交付金基金の積立や加速化交付金基金の積立の支出が主な要因である。普通建設事業費については、陸上競技場改修や多機能拠点整備、農林水産物処理加工施設といった工事請負費の支出が主な要因である。災害復旧事業費については、</a:t>
          </a:r>
          <a:r>
            <a:rPr kumimoji="1" lang="en-US" altLang="ja-JP" sz="1300">
              <a:latin typeface="ＭＳ ゴシック" panose="020B0609070205080204" pitchFamily="49" charset="-128"/>
              <a:ea typeface="ＭＳ ゴシック" panose="020B0609070205080204" pitchFamily="49" charset="-128"/>
            </a:rPr>
            <a:t>JFA</a:t>
          </a:r>
          <a:r>
            <a:rPr kumimoji="1" lang="ja-JP" altLang="en-US" sz="1300">
              <a:latin typeface="ＭＳ ゴシック" panose="020B0609070205080204" pitchFamily="49" charset="-128"/>
              <a:ea typeface="ＭＳ ゴシック" panose="020B0609070205080204" pitchFamily="49" charset="-128"/>
            </a:rPr>
            <a:t>女子寮災害復旧工事の支出が主な要因である。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福島県楢葉町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6,480
6,335
103.64
12,256,192
10,866,268
427,238
3,315,956
411,379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70244</xdr:rowOff>
    </xdr:from>
    <xdr:to>
      <xdr:col>24</xdr:col>
      <xdr:colOff>63500</xdr:colOff>
      <xdr:row>38</xdr:row>
      <xdr:rowOff>76365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85344"/>
          <a:ext cx="838200" cy="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81551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5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70269</xdr:rowOff>
    </xdr:from>
    <xdr:to>
      <xdr:col>19</xdr:col>
      <xdr:colOff>177800</xdr:colOff>
      <xdr:row>38</xdr:row>
      <xdr:rowOff>76365</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585369"/>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20134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62891</xdr:rowOff>
    </xdr:from>
    <xdr:to>
      <xdr:col>15</xdr:col>
      <xdr:colOff>50800</xdr:colOff>
      <xdr:row>38</xdr:row>
      <xdr:rowOff>70269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577991"/>
          <a:ext cx="889000" cy="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39298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21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62891</xdr:rowOff>
    </xdr:from>
    <xdr:to>
      <xdr:col>10</xdr:col>
      <xdr:colOff>114300</xdr:colOff>
      <xdr:row>38</xdr:row>
      <xdr:rowOff>75247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77991"/>
          <a:ext cx="889000" cy="1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128156</xdr:rowOff>
    </xdr:from>
    <xdr:to>
      <xdr:col>10</xdr:col>
      <xdr:colOff>165100</xdr:colOff>
      <xdr:row>38</xdr:row>
      <xdr:rowOff>58306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7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74833</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24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120828</xdr:rowOff>
    </xdr:from>
    <xdr:to>
      <xdr:col>6</xdr:col>
      <xdr:colOff>38100</xdr:colOff>
      <xdr:row>38</xdr:row>
      <xdr:rowOff>50978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6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67505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23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19444</xdr:rowOff>
    </xdr:from>
    <xdr:to>
      <xdr:col>24</xdr:col>
      <xdr:colOff>114300</xdr:colOff>
      <xdr:row>38</xdr:row>
      <xdr:rowOff>121044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53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105821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4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25565</xdr:rowOff>
    </xdr:from>
    <xdr:to>
      <xdr:col>20</xdr:col>
      <xdr:colOff>38100</xdr:colOff>
      <xdr:row>38</xdr:row>
      <xdr:rowOff>127165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54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118292</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63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19469</xdr:rowOff>
    </xdr:from>
    <xdr:to>
      <xdr:col>15</xdr:col>
      <xdr:colOff>101600</xdr:colOff>
      <xdr:row>38</xdr:row>
      <xdr:rowOff>121069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53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112196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6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12091</xdr:rowOff>
    </xdr:from>
    <xdr:to>
      <xdr:col>10</xdr:col>
      <xdr:colOff>165100</xdr:colOff>
      <xdr:row>38</xdr:row>
      <xdr:rowOff>113691</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5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104818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61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24447</xdr:rowOff>
    </xdr:from>
    <xdr:to>
      <xdr:col>6</xdr:col>
      <xdr:colOff>38100</xdr:colOff>
      <xdr:row>38</xdr:row>
      <xdr:rowOff>126047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53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117174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6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149070</xdr:rowOff>
    </xdr:from>
    <xdr:to>
      <xdr:col>24</xdr:col>
      <xdr:colOff>63500</xdr:colOff>
      <xdr:row>57</xdr:row>
      <xdr:rowOff>164953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921720"/>
          <a:ext cx="838200" cy="1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11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149070</xdr:rowOff>
    </xdr:from>
    <xdr:to>
      <xdr:col>19</xdr:col>
      <xdr:colOff>177800</xdr:colOff>
      <xdr:row>58</xdr:row>
      <xdr:rowOff>21967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21720"/>
          <a:ext cx="889000" cy="4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71001</xdr:rowOff>
    </xdr:from>
    <xdr:to>
      <xdr:col>15</xdr:col>
      <xdr:colOff>50800</xdr:colOff>
      <xdr:row>58</xdr:row>
      <xdr:rowOff>21967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843651"/>
          <a:ext cx="889000" cy="12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71001</xdr:rowOff>
    </xdr:from>
    <xdr:to>
      <xdr:col>10</xdr:col>
      <xdr:colOff>114300</xdr:colOff>
      <xdr:row>58</xdr:row>
      <xdr:rowOff>3142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843651"/>
          <a:ext cx="889000" cy="10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163547</xdr:rowOff>
    </xdr:from>
    <xdr:to>
      <xdr:col>10</xdr:col>
      <xdr:colOff>165100</xdr:colOff>
      <xdr:row>58</xdr:row>
      <xdr:rowOff>93697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3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84824</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33286</xdr:rowOff>
    </xdr:from>
    <xdr:to>
      <xdr:col>6</xdr:col>
      <xdr:colOff>38100</xdr:colOff>
      <xdr:row>58</xdr:row>
      <xdr:rowOff>134886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7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126013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7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114153</xdr:rowOff>
    </xdr:from>
    <xdr:to>
      <xdr:col>24</xdr:col>
      <xdr:colOff>114300</xdr:colOff>
      <xdr:row>58</xdr:row>
      <xdr:rowOff>44303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8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73530</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7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98270</xdr:rowOff>
    </xdr:from>
    <xdr:to>
      <xdr:col>20</xdr:col>
      <xdr:colOff>38100</xdr:colOff>
      <xdr:row>58</xdr:row>
      <xdr:rowOff>28420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7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44947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4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142617</xdr:rowOff>
    </xdr:from>
    <xdr:to>
      <xdr:col>15</xdr:col>
      <xdr:colOff>101600</xdr:colOff>
      <xdr:row>58</xdr:row>
      <xdr:rowOff>72767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1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63894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0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20201</xdr:rowOff>
    </xdr:from>
    <xdr:to>
      <xdr:col>10</xdr:col>
      <xdr:colOff>165100</xdr:colOff>
      <xdr:row>57</xdr:row>
      <xdr:rowOff>121801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7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55</xdr:row>
      <xdr:rowOff>138328</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674205" y="95680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123792</xdr:rowOff>
    </xdr:from>
    <xdr:to>
      <xdr:col>6</xdr:col>
      <xdr:colOff>38100</xdr:colOff>
      <xdr:row>58</xdr:row>
      <xdr:rowOff>53942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96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70469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67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34080</xdr:rowOff>
    </xdr:from>
    <xdr:to>
      <xdr:col>24</xdr:col>
      <xdr:colOff>63500</xdr:colOff>
      <xdr:row>78</xdr:row>
      <xdr:rowOff>77916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407180"/>
          <a:ext cx="838200" cy="4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168045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5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2795</xdr:rowOff>
    </xdr:from>
    <xdr:to>
      <xdr:col>19</xdr:col>
      <xdr:colOff>177800</xdr:colOff>
      <xdr:row>78</xdr:row>
      <xdr:rowOff>77916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375895"/>
          <a:ext cx="889000" cy="7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164030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5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2795</xdr:rowOff>
    </xdr:from>
    <xdr:to>
      <xdr:col>15</xdr:col>
      <xdr:colOff>50800</xdr:colOff>
      <xdr:row>78</xdr:row>
      <xdr:rowOff>135066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375895"/>
          <a:ext cx="889000" cy="1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166744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5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135066</xdr:rowOff>
    </xdr:from>
    <xdr:to>
      <xdr:col>10</xdr:col>
      <xdr:colOff>114300</xdr:colOff>
      <xdr:row>78</xdr:row>
      <xdr:rowOff>147763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508166"/>
          <a:ext cx="889000" cy="1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158038</xdr:rowOff>
    </xdr:from>
    <xdr:to>
      <xdr:col>10</xdr:col>
      <xdr:colOff>165100</xdr:colOff>
      <xdr:row>77</xdr:row>
      <xdr:rowOff>88188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8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104715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9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48298</xdr:rowOff>
    </xdr:from>
    <xdr:to>
      <xdr:col>6</xdr:col>
      <xdr:colOff>38100</xdr:colOff>
      <xdr:row>77</xdr:row>
      <xdr:rowOff>149898</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24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166425</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025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154730</xdr:rowOff>
    </xdr:from>
    <xdr:to>
      <xdr:col>24</xdr:col>
      <xdr:colOff>114300</xdr:colOff>
      <xdr:row>78</xdr:row>
      <xdr:rowOff>84880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35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69657</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271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27116</xdr:rowOff>
    </xdr:from>
    <xdr:to>
      <xdr:col>20</xdr:col>
      <xdr:colOff>38100</xdr:colOff>
      <xdr:row>78</xdr:row>
      <xdr:rowOff>128716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40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119843</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492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123445</xdr:rowOff>
    </xdr:from>
    <xdr:to>
      <xdr:col>15</xdr:col>
      <xdr:colOff>101600</xdr:colOff>
      <xdr:row>78</xdr:row>
      <xdr:rowOff>53595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32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44722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41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84266</xdr:rowOff>
    </xdr:from>
    <xdr:to>
      <xdr:col>10</xdr:col>
      <xdr:colOff>165100</xdr:colOff>
      <xdr:row>79</xdr:row>
      <xdr:rowOff>14416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4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5543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55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96963</xdr:rowOff>
    </xdr:from>
    <xdr:to>
      <xdr:col>6</xdr:col>
      <xdr:colOff>38100</xdr:colOff>
      <xdr:row>79</xdr:row>
      <xdr:rowOff>27113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4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18240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562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22520</xdr:rowOff>
    </xdr:from>
    <xdr:to>
      <xdr:col>24</xdr:col>
      <xdr:colOff>63500</xdr:colOff>
      <xdr:row>98</xdr:row>
      <xdr:rowOff>53882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824620"/>
          <a:ext cx="838200" cy="3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8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32769</xdr:rowOff>
    </xdr:from>
    <xdr:to>
      <xdr:col>19</xdr:col>
      <xdr:colOff>177800</xdr:colOff>
      <xdr:row>98</xdr:row>
      <xdr:rowOff>53882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834869"/>
          <a:ext cx="8890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36000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32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32769</xdr:rowOff>
    </xdr:from>
    <xdr:to>
      <xdr:col>15</xdr:col>
      <xdr:colOff>50800</xdr:colOff>
      <xdr:row>98</xdr:row>
      <xdr:rowOff>64040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834869"/>
          <a:ext cx="889000" cy="3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3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19425</xdr:rowOff>
    </xdr:from>
    <xdr:to>
      <xdr:col>10</xdr:col>
      <xdr:colOff>114300</xdr:colOff>
      <xdr:row>98</xdr:row>
      <xdr:rowOff>64040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6821525"/>
          <a:ext cx="889000" cy="4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16139</xdr:rowOff>
    </xdr:from>
    <xdr:to>
      <xdr:col>10</xdr:col>
      <xdr:colOff>165100</xdr:colOff>
      <xdr:row>97</xdr:row>
      <xdr:rowOff>117739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64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134266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42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48552</xdr:rowOff>
    </xdr:from>
    <xdr:to>
      <xdr:col>6</xdr:col>
      <xdr:colOff>38100</xdr:colOff>
      <xdr:row>97</xdr:row>
      <xdr:rowOff>150152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6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166679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4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143170</xdr:rowOff>
    </xdr:from>
    <xdr:to>
      <xdr:col>24</xdr:col>
      <xdr:colOff>114300</xdr:colOff>
      <xdr:row>98</xdr:row>
      <xdr:rowOff>73320</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77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58097</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68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3082</xdr:rowOff>
    </xdr:from>
    <xdr:to>
      <xdr:col>20</xdr:col>
      <xdr:colOff>38100</xdr:colOff>
      <xdr:row>98</xdr:row>
      <xdr:rowOff>104682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80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95809</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89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153419</xdr:rowOff>
    </xdr:from>
    <xdr:to>
      <xdr:col>15</xdr:col>
      <xdr:colOff>101600</xdr:colOff>
      <xdr:row>98</xdr:row>
      <xdr:rowOff>83569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78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74696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87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13240</xdr:rowOff>
    </xdr:from>
    <xdr:to>
      <xdr:col>10</xdr:col>
      <xdr:colOff>165100</xdr:colOff>
      <xdr:row>98</xdr:row>
      <xdr:rowOff>114840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8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105967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90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140075</xdr:rowOff>
    </xdr:from>
    <xdr:to>
      <xdr:col>6</xdr:col>
      <xdr:colOff>38100</xdr:colOff>
      <xdr:row>98</xdr:row>
      <xdr:rowOff>70225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77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61352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39992</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726542"/>
          <a:ext cx="8382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151702</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66802"/>
          <a:ext cx="889000" cy="6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148082</xdr:rowOff>
    </xdr:from>
    <xdr:to>
      <xdr:col>45</xdr:col>
      <xdr:colOff>177800</xdr:colOff>
      <xdr:row>38</xdr:row>
      <xdr:rowOff>151702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63182"/>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38505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72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148082</xdr:rowOff>
    </xdr:from>
    <xdr:to>
      <xdr:col>41</xdr:col>
      <xdr:colOff>50800</xdr:colOff>
      <xdr:row>38</xdr:row>
      <xdr:rowOff>151244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663182"/>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141154</xdr:rowOff>
    </xdr:from>
    <xdr:to>
      <xdr:col>41</xdr:col>
      <xdr:colOff>101600</xdr:colOff>
      <xdr:row>39</xdr:row>
      <xdr:rowOff>71304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5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62431</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74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145117</xdr:rowOff>
    </xdr:from>
    <xdr:to>
      <xdr:col>36</xdr:col>
      <xdr:colOff>165100</xdr:colOff>
      <xdr:row>39</xdr:row>
      <xdr:rowOff>75267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6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66394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752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160642</xdr:rowOff>
    </xdr:from>
    <xdr:to>
      <xdr:col>55</xdr:col>
      <xdr:colOff>50800</xdr:colOff>
      <xdr:row>39</xdr:row>
      <xdr:rowOff>90792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7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96911</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100902</xdr:rowOff>
    </xdr:from>
    <xdr:to>
      <xdr:col>46</xdr:col>
      <xdr:colOff>38100</xdr:colOff>
      <xdr:row>39</xdr:row>
      <xdr:rowOff>31052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1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47579</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39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97282</xdr:rowOff>
    </xdr:from>
    <xdr:to>
      <xdr:col>41</xdr:col>
      <xdr:colOff>101600</xdr:colOff>
      <xdr:row>39</xdr:row>
      <xdr:rowOff>27432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1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43959</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38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100444</xdr:rowOff>
    </xdr:from>
    <xdr:to>
      <xdr:col>36</xdr:col>
      <xdr:colOff>165100</xdr:colOff>
      <xdr:row>39</xdr:row>
      <xdr:rowOff>30594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47121</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39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82855</xdr:rowOff>
    </xdr:from>
    <xdr:to>
      <xdr:col>55</xdr:col>
      <xdr:colOff>0</xdr:colOff>
      <xdr:row>58</xdr:row>
      <xdr:rowOff>105577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26955"/>
          <a:ext cx="838200" cy="2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86763</xdr:rowOff>
    </xdr:from>
    <xdr:to>
      <xdr:col>50</xdr:col>
      <xdr:colOff>114300</xdr:colOff>
      <xdr:row>58</xdr:row>
      <xdr:rowOff>105577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30863"/>
          <a:ext cx="889000" cy="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120165</xdr:rowOff>
    </xdr:from>
    <xdr:to>
      <xdr:col>45</xdr:col>
      <xdr:colOff>177800</xdr:colOff>
      <xdr:row>58</xdr:row>
      <xdr:rowOff>86763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892815"/>
          <a:ext cx="889000" cy="13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21004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153861</xdr:rowOff>
    </xdr:from>
    <xdr:to>
      <xdr:col>41</xdr:col>
      <xdr:colOff>50800</xdr:colOff>
      <xdr:row>57</xdr:row>
      <xdr:rowOff>120165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755061"/>
          <a:ext cx="889000" cy="13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73349</xdr:rowOff>
    </xdr:from>
    <xdr:to>
      <xdr:col>41</xdr:col>
      <xdr:colOff>101600</xdr:colOff>
      <xdr:row>59</xdr:row>
      <xdr:rowOff>3499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166076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11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89727</xdr:rowOff>
    </xdr:from>
    <xdr:to>
      <xdr:col>36</xdr:col>
      <xdr:colOff>165100</xdr:colOff>
      <xdr:row>59</xdr:row>
      <xdr:rowOff>19877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11004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1012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32055</xdr:rowOff>
    </xdr:from>
    <xdr:to>
      <xdr:col>55</xdr:col>
      <xdr:colOff>50800</xdr:colOff>
      <xdr:row>58</xdr:row>
      <xdr:rowOff>133655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7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54932</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2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54777</xdr:rowOff>
    </xdr:from>
    <xdr:to>
      <xdr:col>50</xdr:col>
      <xdr:colOff>165100</xdr:colOff>
      <xdr:row>58</xdr:row>
      <xdr:rowOff>156377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9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1454</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774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35963</xdr:rowOff>
    </xdr:from>
    <xdr:to>
      <xdr:col>46</xdr:col>
      <xdr:colOff>38100</xdr:colOff>
      <xdr:row>58</xdr:row>
      <xdr:rowOff>137563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154090</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755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69365</xdr:rowOff>
    </xdr:from>
    <xdr:to>
      <xdr:col>41</xdr:col>
      <xdr:colOff>101600</xdr:colOff>
      <xdr:row>57</xdr:row>
      <xdr:rowOff>170965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4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16042</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61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103061</xdr:rowOff>
    </xdr:from>
    <xdr:to>
      <xdr:col>36</xdr:col>
      <xdr:colOff>165100</xdr:colOff>
      <xdr:row>57</xdr:row>
      <xdr:rowOff>33211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70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49738</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47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44236</xdr:rowOff>
    </xdr:from>
    <xdr:to>
      <xdr:col>55</xdr:col>
      <xdr:colOff>0</xdr:colOff>
      <xdr:row>78</xdr:row>
      <xdr:rowOff>46684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417336"/>
          <a:ext cx="838200" cy="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5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46684</xdr:rowOff>
    </xdr:from>
    <xdr:to>
      <xdr:col>50</xdr:col>
      <xdr:colOff>114300</xdr:colOff>
      <xdr:row>78</xdr:row>
      <xdr:rowOff>50282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19784"/>
          <a:ext cx="889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98706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159519</xdr:rowOff>
    </xdr:from>
    <xdr:to>
      <xdr:col>45</xdr:col>
      <xdr:colOff>177800</xdr:colOff>
      <xdr:row>78</xdr:row>
      <xdr:rowOff>50282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61169"/>
          <a:ext cx="889000" cy="6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159519</xdr:rowOff>
    </xdr:from>
    <xdr:to>
      <xdr:col>41</xdr:col>
      <xdr:colOff>50800</xdr:colOff>
      <xdr:row>77</xdr:row>
      <xdr:rowOff>160972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61169"/>
          <a:ext cx="889000" cy="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30367</xdr:rowOff>
    </xdr:from>
    <xdr:to>
      <xdr:col>41</xdr:col>
      <xdr:colOff>101600</xdr:colOff>
      <xdr:row>78</xdr:row>
      <xdr:rowOff>131967</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40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123094</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9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47394</xdr:rowOff>
    </xdr:from>
    <xdr:to>
      <xdr:col>36</xdr:col>
      <xdr:colOff>165100</xdr:colOff>
      <xdr:row>78</xdr:row>
      <xdr:rowOff>148994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2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140121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51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164886</xdr:rowOff>
    </xdr:from>
    <xdr:to>
      <xdr:col>55</xdr:col>
      <xdr:colOff>50800</xdr:colOff>
      <xdr:row>78</xdr:row>
      <xdr:rowOff>95036</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6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124263</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54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167334</xdr:rowOff>
    </xdr:from>
    <xdr:to>
      <xdr:col>50</xdr:col>
      <xdr:colOff>165100</xdr:colOff>
      <xdr:row>78</xdr:row>
      <xdr:rowOff>97484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6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114011</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314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170932</xdr:rowOff>
    </xdr:from>
    <xdr:to>
      <xdr:col>46</xdr:col>
      <xdr:colOff>38100</xdr:colOff>
      <xdr:row>78</xdr:row>
      <xdr:rowOff>101082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7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117609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14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108719</xdr:rowOff>
    </xdr:from>
    <xdr:to>
      <xdr:col>41</xdr:col>
      <xdr:colOff>101600</xdr:colOff>
      <xdr:row>78</xdr:row>
      <xdr:rowOff>38869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55396</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3085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110172</xdr:rowOff>
    </xdr:from>
    <xdr:to>
      <xdr:col>36</xdr:col>
      <xdr:colOff>165100</xdr:colOff>
      <xdr:row>78</xdr:row>
      <xdr:rowOff>40322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1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56849</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308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159462</xdr:rowOff>
    </xdr:from>
    <xdr:to>
      <xdr:col>55</xdr:col>
      <xdr:colOff>0</xdr:colOff>
      <xdr:row>98</xdr:row>
      <xdr:rowOff>6114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90112"/>
          <a:ext cx="838200" cy="1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17840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819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56535</xdr:rowOff>
    </xdr:from>
    <xdr:to>
      <xdr:col>50</xdr:col>
      <xdr:colOff>114300</xdr:colOff>
      <xdr:row>98</xdr:row>
      <xdr:rowOff>6114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687185"/>
          <a:ext cx="889000" cy="12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127799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9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56535</xdr:rowOff>
    </xdr:from>
    <xdr:to>
      <xdr:col>45</xdr:col>
      <xdr:colOff>177800</xdr:colOff>
      <xdr:row>97</xdr:row>
      <xdr:rowOff>112326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687185"/>
          <a:ext cx="889000" cy="5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113526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91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112326</xdr:rowOff>
    </xdr:from>
    <xdr:to>
      <xdr:col>41</xdr:col>
      <xdr:colOff>50800</xdr:colOff>
      <xdr:row>98</xdr:row>
      <xdr:rowOff>48268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42976"/>
          <a:ext cx="889000" cy="10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58471</xdr:rowOff>
    </xdr:from>
    <xdr:to>
      <xdr:col>41</xdr:col>
      <xdr:colOff>101600</xdr:colOff>
      <xdr:row>98</xdr:row>
      <xdr:rowOff>160071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6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151198</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953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73013</xdr:rowOff>
    </xdr:from>
    <xdr:to>
      <xdr:col>36</xdr:col>
      <xdr:colOff>165100</xdr:colOff>
      <xdr:row>99</xdr:row>
      <xdr:rowOff>3163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7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165740</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96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108662</xdr:rowOff>
    </xdr:from>
    <xdr:to>
      <xdr:col>55</xdr:col>
      <xdr:colOff>50800</xdr:colOff>
      <xdr:row>98</xdr:row>
      <xdr:rowOff>38812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3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131539</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9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126764</xdr:rowOff>
    </xdr:from>
    <xdr:to>
      <xdr:col>50</xdr:col>
      <xdr:colOff>165100</xdr:colOff>
      <xdr:row>98</xdr:row>
      <xdr:rowOff>56914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73441</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53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5735</xdr:rowOff>
    </xdr:from>
    <xdr:to>
      <xdr:col>46</xdr:col>
      <xdr:colOff>38100</xdr:colOff>
      <xdr:row>97</xdr:row>
      <xdr:rowOff>107335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3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123862</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4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61526</xdr:rowOff>
    </xdr:from>
    <xdr:to>
      <xdr:col>41</xdr:col>
      <xdr:colOff>101600</xdr:colOff>
      <xdr:row>97</xdr:row>
      <xdr:rowOff>163126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9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8203</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467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168918</xdr:rowOff>
    </xdr:from>
    <xdr:to>
      <xdr:col>36</xdr:col>
      <xdr:colOff>165100</xdr:colOff>
      <xdr:row>98</xdr:row>
      <xdr:rowOff>99068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9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115595</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57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136033</xdr:rowOff>
    </xdr:from>
    <xdr:to>
      <xdr:col>85</xdr:col>
      <xdr:colOff>127000</xdr:colOff>
      <xdr:row>37</xdr:row>
      <xdr:rowOff>140519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479683"/>
          <a:ext cx="838200" cy="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5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109689</xdr:rowOff>
    </xdr:from>
    <xdr:to>
      <xdr:col>81</xdr:col>
      <xdr:colOff>50800</xdr:colOff>
      <xdr:row>37</xdr:row>
      <xdr:rowOff>140519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592300" y="6453339"/>
          <a:ext cx="889000" cy="3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109689</xdr:rowOff>
    </xdr:from>
    <xdr:to>
      <xdr:col>76</xdr:col>
      <xdr:colOff>114300</xdr:colOff>
      <xdr:row>37</xdr:row>
      <xdr:rowOff>161006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453339"/>
          <a:ext cx="889000" cy="5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161006</xdr:rowOff>
    </xdr:from>
    <xdr:to>
      <xdr:col>71</xdr:col>
      <xdr:colOff>177800</xdr:colOff>
      <xdr:row>37</xdr:row>
      <xdr:rowOff>167370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504656"/>
          <a:ext cx="889000" cy="6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156031</xdr:rowOff>
    </xdr:from>
    <xdr:to>
      <xdr:col>72</xdr:col>
      <xdr:colOff>38100</xdr:colOff>
      <xdr:row>37</xdr:row>
      <xdr:rowOff>86181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2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102708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10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114220</xdr:rowOff>
    </xdr:from>
    <xdr:to>
      <xdr:col>67</xdr:col>
      <xdr:colOff>101600</xdr:colOff>
      <xdr:row>37</xdr:row>
      <xdr:rowOff>44370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60897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6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85233</xdr:rowOff>
    </xdr:from>
    <xdr:to>
      <xdr:col>85</xdr:col>
      <xdr:colOff>177800</xdr:colOff>
      <xdr:row>38</xdr:row>
      <xdr:rowOff>15384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4288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63660</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40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89719</xdr:rowOff>
    </xdr:from>
    <xdr:to>
      <xdr:col>81</xdr:col>
      <xdr:colOff>101600</xdr:colOff>
      <xdr:row>38</xdr:row>
      <xdr:rowOff>19869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43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10996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52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58889</xdr:rowOff>
    </xdr:from>
    <xdr:to>
      <xdr:col>76</xdr:col>
      <xdr:colOff>165100</xdr:colOff>
      <xdr:row>37</xdr:row>
      <xdr:rowOff>160489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40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151616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49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110206</xdr:rowOff>
    </xdr:from>
    <xdr:to>
      <xdr:col>72</xdr:col>
      <xdr:colOff>38100</xdr:colOff>
      <xdr:row>38</xdr:row>
      <xdr:rowOff>40356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45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31483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4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116570</xdr:rowOff>
    </xdr:from>
    <xdr:to>
      <xdr:col>67</xdr:col>
      <xdr:colOff>101600</xdr:colOff>
      <xdr:row>38</xdr:row>
      <xdr:rowOff>46720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4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37847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109014</xdr:rowOff>
    </xdr:from>
    <xdr:to>
      <xdr:col>85</xdr:col>
      <xdr:colOff>127000</xdr:colOff>
      <xdr:row>58</xdr:row>
      <xdr:rowOff>138862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10053114"/>
          <a:ext cx="838200" cy="2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82055</xdr:rowOff>
    </xdr:from>
    <xdr:to>
      <xdr:col>81</xdr:col>
      <xdr:colOff>50800</xdr:colOff>
      <xdr:row>58</xdr:row>
      <xdr:rowOff>109014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10026155"/>
          <a:ext cx="889000" cy="2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82055</xdr:rowOff>
    </xdr:from>
    <xdr:to>
      <xdr:col>76</xdr:col>
      <xdr:colOff>114300</xdr:colOff>
      <xdr:row>58</xdr:row>
      <xdr:rowOff>153070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10026155"/>
          <a:ext cx="889000" cy="7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150686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1009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151584</xdr:rowOff>
    </xdr:from>
    <xdr:to>
      <xdr:col>71</xdr:col>
      <xdr:colOff>177800</xdr:colOff>
      <xdr:row>58</xdr:row>
      <xdr:rowOff>153070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10095684"/>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79622</xdr:rowOff>
    </xdr:from>
    <xdr:to>
      <xdr:col>72</xdr:col>
      <xdr:colOff>38100</xdr:colOff>
      <xdr:row>59</xdr:row>
      <xdr:rowOff>9772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2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26299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798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80838</xdr:rowOff>
    </xdr:from>
    <xdr:to>
      <xdr:col>67</xdr:col>
      <xdr:colOff>101600</xdr:colOff>
      <xdr:row>59</xdr:row>
      <xdr:rowOff>10988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10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27515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88062</xdr:rowOff>
    </xdr:from>
    <xdr:to>
      <xdr:col>85</xdr:col>
      <xdr:colOff>177800</xdr:colOff>
      <xdr:row>59</xdr:row>
      <xdr:rowOff>18212</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18392</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58214</xdr:rowOff>
    </xdr:from>
    <xdr:to>
      <xdr:col>81</xdr:col>
      <xdr:colOff>101600</xdr:colOff>
      <xdr:row>58</xdr:row>
      <xdr:rowOff>159814</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1000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150941</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10095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31255</xdr:rowOff>
    </xdr:from>
    <xdr:to>
      <xdr:col>76</xdr:col>
      <xdr:colOff>165100</xdr:colOff>
      <xdr:row>58</xdr:row>
      <xdr:rowOff>132855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7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149382</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75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102270</xdr:rowOff>
    </xdr:from>
    <xdr:to>
      <xdr:col>72</xdr:col>
      <xdr:colOff>38100</xdr:colOff>
      <xdr:row>59</xdr:row>
      <xdr:rowOff>32420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1004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23547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13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100784</xdr:rowOff>
    </xdr:from>
    <xdr:to>
      <xdr:col>67</xdr:col>
      <xdr:colOff>101600</xdr:colOff>
      <xdr:row>59</xdr:row>
      <xdr:rowOff>30934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4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22061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13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110378</xdr:rowOff>
    </xdr:from>
    <xdr:to>
      <xdr:col>85</xdr:col>
      <xdr:colOff>127000</xdr:colOff>
      <xdr:row>77</xdr:row>
      <xdr:rowOff>152262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312028"/>
          <a:ext cx="838200" cy="4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68527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441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152262</xdr:rowOff>
    </xdr:from>
    <xdr:to>
      <xdr:col>81</xdr:col>
      <xdr:colOff>50800</xdr:colOff>
      <xdr:row>78</xdr:row>
      <xdr:rowOff>116264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353912"/>
          <a:ext cx="889000" cy="13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9422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5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33046</xdr:rowOff>
    </xdr:from>
    <xdr:to>
      <xdr:col>76</xdr:col>
      <xdr:colOff>114300</xdr:colOff>
      <xdr:row>78</xdr:row>
      <xdr:rowOff>116264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406146"/>
          <a:ext cx="889000" cy="8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5370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54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33046</xdr:rowOff>
    </xdr:from>
    <xdr:to>
      <xdr:col>71</xdr:col>
      <xdr:colOff>177800</xdr:colOff>
      <xdr:row>78</xdr:row>
      <xdr:rowOff>72930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406146"/>
          <a:ext cx="889000" cy="3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44362</xdr:rowOff>
    </xdr:from>
    <xdr:to>
      <xdr:col>72</xdr:col>
      <xdr:colOff>38100</xdr:colOff>
      <xdr:row>78</xdr:row>
      <xdr:rowOff>145962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137089</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51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111562</xdr:rowOff>
    </xdr:from>
    <xdr:to>
      <xdr:col>67</xdr:col>
      <xdr:colOff>101600</xdr:colOff>
      <xdr:row>79</xdr:row>
      <xdr:rowOff>41712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8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32839</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57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59578</xdr:rowOff>
    </xdr:from>
    <xdr:to>
      <xdr:col>85</xdr:col>
      <xdr:colOff>177800</xdr:colOff>
      <xdr:row>77</xdr:row>
      <xdr:rowOff>161178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2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82455</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1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101462</xdr:rowOff>
    </xdr:from>
    <xdr:to>
      <xdr:col>81</xdr:col>
      <xdr:colOff>101600</xdr:colOff>
      <xdr:row>78</xdr:row>
      <xdr:rowOff>31612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30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48139</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07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65464</xdr:rowOff>
    </xdr:from>
    <xdr:to>
      <xdr:col>76</xdr:col>
      <xdr:colOff>165100</xdr:colOff>
      <xdr:row>78</xdr:row>
      <xdr:rowOff>167064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3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12141</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21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153696</xdr:rowOff>
    </xdr:from>
    <xdr:to>
      <xdr:col>72</xdr:col>
      <xdr:colOff>38100</xdr:colOff>
      <xdr:row>78</xdr:row>
      <xdr:rowOff>83846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35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100373</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313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22130</xdr:rowOff>
    </xdr:from>
    <xdr:to>
      <xdr:col>67</xdr:col>
      <xdr:colOff>101600</xdr:colOff>
      <xdr:row>78</xdr:row>
      <xdr:rowOff>123730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39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140257</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317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16825</xdr:rowOff>
    </xdr:from>
    <xdr:to>
      <xdr:col>85</xdr:col>
      <xdr:colOff>127000</xdr:colOff>
      <xdr:row>99</xdr:row>
      <xdr:rowOff>17258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990375"/>
          <a:ext cx="838200" cy="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73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11035</xdr:rowOff>
    </xdr:from>
    <xdr:to>
      <xdr:col>81</xdr:col>
      <xdr:colOff>50800</xdr:colOff>
      <xdr:row>99</xdr:row>
      <xdr:rowOff>16825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984585"/>
          <a:ext cx="889000" cy="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142332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43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4344</xdr:rowOff>
    </xdr:from>
    <xdr:to>
      <xdr:col>76</xdr:col>
      <xdr:colOff>114300</xdr:colOff>
      <xdr:row>99</xdr:row>
      <xdr:rowOff>11035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977894"/>
          <a:ext cx="889000" cy="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169332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45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1707</xdr:rowOff>
    </xdr:from>
    <xdr:to>
      <xdr:col>71</xdr:col>
      <xdr:colOff>177800</xdr:colOff>
      <xdr:row>99</xdr:row>
      <xdr:rowOff>4344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975257"/>
          <a:ext cx="889000" cy="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102062</xdr:rowOff>
    </xdr:from>
    <xdr:to>
      <xdr:col>72</xdr:col>
      <xdr:colOff>38100</xdr:colOff>
      <xdr:row>98</xdr:row>
      <xdr:rowOff>32212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3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48739</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50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117799</xdr:rowOff>
    </xdr:from>
    <xdr:to>
      <xdr:col>67</xdr:col>
      <xdr:colOff>101600</xdr:colOff>
      <xdr:row>98</xdr:row>
      <xdr:rowOff>47949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4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64476</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52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137908</xdr:rowOff>
    </xdr:from>
    <xdr:to>
      <xdr:col>85</xdr:col>
      <xdr:colOff>177800</xdr:colOff>
      <xdr:row>99</xdr:row>
      <xdr:rowOff>68058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94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52835</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85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137475</xdr:rowOff>
    </xdr:from>
    <xdr:to>
      <xdr:col>81</xdr:col>
      <xdr:colOff>101600</xdr:colOff>
      <xdr:row>99</xdr:row>
      <xdr:rowOff>67625</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93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58752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703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131685</xdr:rowOff>
    </xdr:from>
    <xdr:to>
      <xdr:col>76</xdr:col>
      <xdr:colOff>165100</xdr:colOff>
      <xdr:row>99</xdr:row>
      <xdr:rowOff>61835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93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52962</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702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124994</xdr:rowOff>
    </xdr:from>
    <xdr:to>
      <xdr:col>72</xdr:col>
      <xdr:colOff>38100</xdr:colOff>
      <xdr:row>99</xdr:row>
      <xdr:rowOff>55144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92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46271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701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122357</xdr:rowOff>
    </xdr:from>
    <xdr:to>
      <xdr:col>67</xdr:col>
      <xdr:colOff>101600</xdr:colOff>
      <xdr:row>99</xdr:row>
      <xdr:rowOff>52507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92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43634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701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87665</xdr:rowOff>
    </xdr:from>
    <xdr:to>
      <xdr:col>102</xdr:col>
      <xdr:colOff>165100</xdr:colOff>
      <xdr:row>39</xdr:row>
      <xdr:rowOff>17815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34343</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35577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目的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別歳出決算において、前年度比で減少している主な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項目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としては、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教育費、総務費、公債費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がある。また、前年度比で増加している主な</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項目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としては、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衛生費、災害復旧費、農林水産業費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減少している項目のうち、</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教育費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令和４年度にコミュニティセンター改修工事や展示物設計製作委託等による支出があったものが、皆減となったことが要因となっている。総務費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つ</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４年度に令和３年度における被災者支援総合交付金の返還による償還金の支出があったことが要因となっている。また、公債費については、主に地方債元金の償還金の支出額が減少したことによる減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増加している項目のうち、</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衛生費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双葉地方広域市町村圏組合塵芥処理費負担金が令和４年度に比べて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60,000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千円程増加したことが要因となっている。災害復旧費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ＪＦＡ女子寮災害復旧工事による支出が要因となっている。また、農林水産業費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農林水産物処理加工施設建築工事及びそれに伴う加工設備機器の購入に係る支出が主な要因となっている。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福島県楢葉町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年度については財政調整準備基金を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取り崩す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必要があったが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年度については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程を積み立てることができた。実質収支額についてはほぼ横ばいの状態で微減している一方で、実質単年度収支は、前年度マイナスからプラスに転じている。これは、財政調整準備基金を取り崩すことなく積み立てることができたことによる。よって、しばらく続いた赤字が令和５年度において黒字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標準財政規模についても、令和４年度は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3,258,920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千円であったが、令和５年度では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3,315,956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千円となっていておよそ</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％増加している。これは、普通交付税が令和４年度では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679,482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千円であったことに対し、令和５年度では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772,461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千円であったことが要因であると考えられる。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福島県楢葉町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各会計とも赤字額は生じておらず、健全な状態を保っている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各会計において、令和４年度と比較して大きな動きはないが、住宅用地造成事業特別会計においては、減少している。当該特別会計における収入としては、分譲地の売払収入が主なものであるが、令和４年度までは複数件数の売買があったものが、令和５年度は１件のみであったことが要因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下水道事業会計については、令和４年度までは下水道事業特別会計だったものを公営企業会計化したため、令和５年度からの新規分となる。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いずれの会計においても黒字であるが、独立採算制の原則に立ち返り、財政健全化に引き続き務めていく。</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福島県楢葉町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新たな起債の発行を抑制しているため、元利償還金に係る新たな支出は年々減少しており前年度比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た。また、臨時財政対策債の発行も行っていないことから、算入公債費比率はマイナスとなった。今後も現在の水準を維持できるように健全な財政運営に努めながら、財政措置等を考慮して必要な起債の活用についても検討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満期一括償還による地方債は利用していない。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福島県楢葉町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たな起債の発行を抑制しているため、一般会計に係る地方債の現在高及び公営企業債等繰入見込額は年々減少している。今後も現在の水準を維持できるように健全な財政運営に努めながら、財政措置等を考慮して必要な起債の活用についても検討していく。</a:t>
          </a:r>
        </a:p>
        <a:p>
          <a:r>
            <a:rPr kumimoji="1" lang="ja-JP" altLang="en-US" sz="1400">
              <a:latin typeface="ＭＳ ゴシック" pitchFamily="49" charset="-128"/>
              <a:ea typeface="ＭＳ ゴシック" pitchFamily="49" charset="-128"/>
            </a:rPr>
            <a:t>　退職手当負担見込額は、職員の退職等に伴い減少傾向にある。設立法人等の負債額等負担見込額は特別養護老人ホームが返済不要になった場合の債務保証を行っているが、同施設において計画的に償還していることから、年々数値は減少しており、令和４年度に返済を完了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福島県楢葉町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百万円減少していることに対して、財政調整基金が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百万円増加していることから、基金全体として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各基金の目的に応じた適切な運用を行い、その他特定目的基金については各基金の統廃合等を視野にいれながら必要性を検討し、目的に応じた適切な運用を行っていく。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　公共施設等総合管理基金：町が設置した公共施設及び復興を目的とする施設等の維持運営に要する資金を積み立てるもの。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　公共用施設機能維持運営基金：町が整備した公共施設の機能を維持し、その運営に要する経費を積み立てるもの。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　災害公営住宅管理基金：災害公営住宅の維持管理や将来の大規模改修又は解体等に必要な経費を積み立てるもの。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　特定廃棄物埋立処分事業地域振興交付金基金：福島県内において生じた特定廃棄物の埋立処分事業の実施に伴う影響を緩和するために必要な風評</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対策及び地域振興等といった幅広い事業に要する資金を積み立てるもの。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　福島再生加速化交付金（帰還環境整備）基金：福島復興再生特別措置法（平成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号）第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条第２項に規定する帰還・移住等環境整備交</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付金事業等の実施に要する経費の財源に充てるための資金を積み立てるもの。</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その他特定目的基金全体としては、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　庁舎整備経費や土地維持管理費、新産業創出事業に係る委託料への充当のための取り崩しがあった一方で、原子力損害賠償のうち公共財物における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町有林及び土地に係る収入を積み立てたことで、前年度比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0.85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　職員人件費等に係る充当のための取り崩しに対して、廃炉に係る交付金の積立が多いことにより、前年度比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243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　災害公営住宅維持補修費への充当のための取り崩しに対して、家賃低廉化事業等による積立が多いことにより、前年度比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　主に多機能拠点の整備に係る取り崩しにより、前年度比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426</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百万円の減（△</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25.0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　多機能拠点整備事業及びほ場整備事業のために取り崩した一方で、継続費を設定して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か年計画で多機能拠点整備事業に係る経費を２か年分積み立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てている。よって、継続費による２か年での実施となり１か年分のみを取り崩したことにより、前年度比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223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各基金の統廃合等を視野にいれながら必要性を検討し、目的に応じた適切な運用を行っていく。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年度決算剰余金の一部を基金に編入したことで、前年度比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復興・復旧事業による基金の取り崩しや公共施設の維持管理等による町単独費の支出増加が懸念されるが、不測の災害等に対応するために必要な財政運営戦略に基づいた基金残高の下限値を意識しながら、適正な運用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地方債については順調に償還しており、満期一括償還等を行っていないため、減債基金の残高は利息による増加のみの変動となっている。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新たな起債の発行の際には、その必要性や将来負担、財政措置等について十分な検討を行うこととし、今後も計画的な償還を続けていく。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21" sqref="B21:AX21"/>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12256192</v>
      </c>
      <c r="BO4" s="449"/>
      <c r="BP4" s="449"/>
      <c r="BQ4" s="449"/>
      <c r="BR4" s="449"/>
      <c r="BS4" s="449"/>
      <c r="BT4" s="449"/>
      <c r="BU4" s="450"/>
      <c r="BV4" s="448">
        <v>12076159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12.9</v>
      </c>
      <c r="CU4" s="589"/>
      <c r="CV4" s="589"/>
      <c r="CW4" s="589"/>
      <c r="CX4" s="589"/>
      <c r="CY4" s="589"/>
      <c r="CZ4" s="589"/>
      <c r="DA4" s="590"/>
      <c r="DB4" s="588">
        <v>13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10866268</v>
      </c>
      <c r="BO5" s="420"/>
      <c r="BP5" s="420"/>
      <c r="BQ5" s="420"/>
      <c r="BR5" s="420"/>
      <c r="BS5" s="420"/>
      <c r="BT5" s="420"/>
      <c r="BU5" s="421"/>
      <c r="BV5" s="419">
        <v>11292507</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70.400000000000006</v>
      </c>
      <c r="CU5" s="417"/>
      <c r="CV5" s="417"/>
      <c r="CW5" s="417"/>
      <c r="CX5" s="417"/>
      <c r="CY5" s="417"/>
      <c r="CZ5" s="417"/>
      <c r="DA5" s="418"/>
      <c r="DB5" s="416">
        <v>69.8</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1389924</v>
      </c>
      <c r="BO6" s="420"/>
      <c r="BP6" s="420"/>
      <c r="BQ6" s="420"/>
      <c r="BR6" s="420"/>
      <c r="BS6" s="420"/>
      <c r="BT6" s="420"/>
      <c r="BU6" s="421"/>
      <c r="BV6" s="419">
        <v>783652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70.400000000000006</v>
      </c>
      <c r="CU6" s="563"/>
      <c r="CV6" s="563"/>
      <c r="CW6" s="563"/>
      <c r="CX6" s="563"/>
      <c r="CY6" s="563"/>
      <c r="CZ6" s="563"/>
      <c r="DA6" s="564"/>
      <c r="DB6" s="562">
        <v>69.8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962686</v>
      </c>
      <c r="BO7" s="420"/>
      <c r="BP7" s="420"/>
      <c r="BQ7" s="420"/>
      <c r="BR7" s="420"/>
      <c r="BS7" s="420"/>
      <c r="BT7" s="420"/>
      <c r="BU7" s="421"/>
      <c r="BV7" s="419">
        <v>358739</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3315956</v>
      </c>
      <c r="CU7" s="420"/>
      <c r="CV7" s="420"/>
      <c r="CW7" s="420"/>
      <c r="CX7" s="420"/>
      <c r="CY7" s="420"/>
      <c r="CZ7" s="420"/>
      <c r="DA7" s="421"/>
      <c r="DB7" s="419">
        <v>3258920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427238</v>
      </c>
      <c r="BO8" s="420"/>
      <c r="BP8" s="420"/>
      <c r="BQ8" s="420"/>
      <c r="BR8" s="420"/>
      <c r="BS8" s="420"/>
      <c r="BT8" s="420"/>
      <c r="BU8" s="421"/>
      <c r="BV8" s="419">
        <v>424913</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0.73</v>
      </c>
      <c r="CU8" s="523"/>
      <c r="CV8" s="523"/>
      <c r="CW8" s="523"/>
      <c r="CX8" s="523"/>
      <c r="CY8" s="523"/>
      <c r="CZ8" s="523"/>
      <c r="DA8" s="524"/>
      <c r="DB8" s="522">
        <v>0.78</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3710</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2325</v>
      </c>
      <c r="BO9" s="420"/>
      <c r="BP9" s="420"/>
      <c r="BQ9" s="420"/>
      <c r="BR9" s="420"/>
      <c r="BS9" s="420"/>
      <c r="BT9" s="420"/>
      <c r="BU9" s="421"/>
      <c r="BV9" s="419">
        <v>-341803</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1.4</v>
      </c>
      <c r="CU9" s="417"/>
      <c r="CV9" s="417"/>
      <c r="CW9" s="417"/>
      <c r="CX9" s="417"/>
      <c r="CY9" s="417"/>
      <c r="CZ9" s="417"/>
      <c r="DA9" s="418"/>
      <c r="DB9" s="416">
        <v>1.6</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975</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12320</v>
      </c>
      <c r="BO10" s="420"/>
      <c r="BP10" s="420"/>
      <c r="BQ10" s="420"/>
      <c r="BR10" s="420"/>
      <c r="BS10" s="420"/>
      <c r="BT10" s="420"/>
      <c r="BU10" s="421"/>
      <c r="BV10" s="419">
        <v>1569</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119</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6480</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241855</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6335</v>
      </c>
      <c r="S13" s="507"/>
      <c r="T13" s="507"/>
      <c r="U13" s="507"/>
      <c r="V13" s="508"/>
      <c r="W13" s="509" t="s">
        <v>131</v>
      </c>
      <c r="X13" s="405"/>
      <c r="Y13" s="405"/>
      <c r="Z13" s="405"/>
      <c r="AA13" s="405"/>
      <c r="AB13" s="406"/>
      <c r="AC13" s="372">
        <v>67</v>
      </c>
      <c r="AD13" s="373"/>
      <c r="AE13" s="373"/>
      <c r="AF13" s="373"/>
      <c r="AG13" s="374"/>
      <c r="AH13" s="372">
        <v>9</v>
      </c>
      <c r="AI13" s="373"/>
      <c r="AJ13" s="373"/>
      <c r="AK13" s="373"/>
      <c r="AL13" s="432"/>
      <c r="AM13" s="476" t="s">
        <v>132</v>
      </c>
      <c r="AN13" s="376"/>
      <c r="AO13" s="376"/>
      <c r="AP13" s="376"/>
      <c r="AQ13" s="376"/>
      <c r="AR13" s="376"/>
      <c r="AS13" s="376"/>
      <c r="AT13" s="377"/>
      <c r="AU13" s="477" t="s">
        <v>90</v>
      </c>
      <c r="AV13" s="478"/>
      <c r="AW13" s="478"/>
      <c r="AX13" s="478"/>
      <c r="AY13" s="433" t="s">
        <v>133</v>
      </c>
      <c r="AZ13" s="434"/>
      <c r="BA13" s="434"/>
      <c r="BB13" s="434"/>
      <c r="BC13" s="434"/>
      <c r="BD13" s="434"/>
      <c r="BE13" s="434"/>
      <c r="BF13" s="434"/>
      <c r="BG13" s="434"/>
      <c r="BH13" s="434"/>
      <c r="BI13" s="434"/>
      <c r="BJ13" s="434"/>
      <c r="BK13" s="434"/>
      <c r="BL13" s="434"/>
      <c r="BM13" s="435"/>
      <c r="BN13" s="419">
        <v>14645</v>
      </c>
      <c r="BO13" s="420"/>
      <c r="BP13" s="420"/>
      <c r="BQ13" s="420"/>
      <c r="BR13" s="420"/>
      <c r="BS13" s="420"/>
      <c r="BT13" s="420"/>
      <c r="BU13" s="421"/>
      <c r="BV13" s="419">
        <v>-582089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-1.4</v>
      </c>
      <c r="CU13" s="417"/>
      <c r="CV13" s="417"/>
      <c r="CW13" s="417"/>
      <c r="CX13" s="417"/>
      <c r="CY13" s="417"/>
      <c r="CZ13" s="417"/>
      <c r="DA13" s="418"/>
      <c r="DB13" s="416">
        <v>-0.6</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6648</v>
      </c>
      <c r="S14" s="507"/>
      <c r="T14" s="507"/>
      <c r="U14" s="507"/>
      <c r="V14" s="508"/>
      <c r="W14" s="510"/>
      <c r="X14" s="408"/>
      <c r="Y14" s="408"/>
      <c r="Z14" s="408"/>
      <c r="AA14" s="408"/>
      <c r="AB14" s="409"/>
      <c r="AC14" s="499">
        <v>4.0999999999999996</v>
      </c>
      <c r="AD14" s="500"/>
      <c r="AE14" s="500"/>
      <c r="AF14" s="500"/>
      <c r="AG14" s="501"/>
      <c r="AH14" s="499">
        <v>1.2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6529</v>
      </c>
      <c r="S15" s="507"/>
      <c r="T15" s="507"/>
      <c r="U15" s="507"/>
      <c r="V15" s="508"/>
      <c r="W15" s="509" t="s">
        <v>137</v>
      </c>
      <c r="X15" s="405"/>
      <c r="Y15" s="405"/>
      <c r="Z15" s="405"/>
      <c r="AA15" s="405"/>
      <c r="AB15" s="406"/>
      <c r="AC15" s="372">
        <v>472</v>
      </c>
      <c r="AD15" s="373"/>
      <c r="AE15" s="373"/>
      <c r="AF15" s="373"/>
      <c r="AG15" s="374"/>
      <c r="AH15" s="372">
        <v>520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1930113</v>
      </c>
      <c r="BO15" s="449"/>
      <c r="BP15" s="449"/>
      <c r="BQ15" s="449"/>
      <c r="BR15" s="449"/>
      <c r="BS15" s="449"/>
      <c r="BT15" s="449"/>
      <c r="BU15" s="450"/>
      <c r="BV15" s="448">
        <v>1903532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29</v>
      </c>
      <c r="AD16" s="500"/>
      <c r="AE16" s="500"/>
      <c r="AF16" s="500"/>
      <c r="AG16" s="501"/>
      <c r="AH16" s="499">
        <v>69.900000000000006</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2702574</v>
      </c>
      <c r="BO16" s="420"/>
      <c r="BP16" s="420"/>
      <c r="BQ16" s="420"/>
      <c r="BR16" s="420"/>
      <c r="BS16" s="420"/>
      <c r="BT16" s="420"/>
      <c r="BU16" s="421"/>
      <c r="BV16" s="419">
        <v>2625351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1086</v>
      </c>
      <c r="AD17" s="373"/>
      <c r="AE17" s="373"/>
      <c r="AF17" s="373"/>
      <c r="AG17" s="374"/>
      <c r="AH17" s="372">
        <v>215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2499328</v>
      </c>
      <c r="BO17" s="420"/>
      <c r="BP17" s="420"/>
      <c r="BQ17" s="420"/>
      <c r="BR17" s="420"/>
      <c r="BS17" s="420"/>
      <c r="BT17" s="420"/>
      <c r="BU17" s="421"/>
      <c r="BV17" s="419">
        <v>2466350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103.64</v>
      </c>
      <c r="M18" s="472"/>
      <c r="N18" s="472"/>
      <c r="O18" s="472"/>
      <c r="P18" s="472"/>
      <c r="Q18" s="472"/>
      <c r="R18" s="473"/>
      <c r="S18" s="473"/>
      <c r="T18" s="473"/>
      <c r="U18" s="473"/>
      <c r="V18" s="474"/>
      <c r="W18" s="490"/>
      <c r="X18" s="491"/>
      <c r="Y18" s="491"/>
      <c r="Z18" s="491"/>
      <c r="AA18" s="491"/>
      <c r="AB18" s="515"/>
      <c r="AC18" s="389">
        <v>66.8</v>
      </c>
      <c r="AD18" s="390"/>
      <c r="AE18" s="390"/>
      <c r="AF18" s="390"/>
      <c r="AG18" s="475"/>
      <c r="AH18" s="389">
        <v>28.9</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2080625</v>
      </c>
      <c r="BO18" s="420"/>
      <c r="BP18" s="420"/>
      <c r="BQ18" s="420"/>
      <c r="BR18" s="420"/>
      <c r="BS18" s="420"/>
      <c r="BT18" s="420"/>
      <c r="BU18" s="421"/>
      <c r="BV18" s="419">
        <v>2021089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36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6520571</v>
      </c>
      <c r="BO19" s="420"/>
      <c r="BP19" s="420"/>
      <c r="BQ19" s="420"/>
      <c r="BR19" s="420"/>
      <c r="BS19" s="420"/>
      <c r="BT19" s="420"/>
      <c r="BU19" s="421"/>
      <c r="BV19" s="419">
        <v>6009291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1977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411379</v>
      </c>
      <c r="BO22" s="449"/>
      <c r="BP22" s="449"/>
      <c r="BQ22" s="449"/>
      <c r="BR22" s="449"/>
      <c r="BS22" s="449"/>
      <c r="BT22" s="449"/>
      <c r="BU22" s="450"/>
      <c r="BV22" s="448">
        <v>502891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394933</v>
      </c>
      <c r="BO23" s="420"/>
      <c r="BP23" s="420"/>
      <c r="BQ23" s="420"/>
      <c r="BR23" s="420"/>
      <c r="BS23" s="420"/>
      <c r="BT23" s="420"/>
      <c r="BU23" s="421"/>
      <c r="BV23" s="419">
        <v>486216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7780</v>
      </c>
      <c r="R24" s="373"/>
      <c r="S24" s="373"/>
      <c r="T24" s="373"/>
      <c r="U24" s="373"/>
      <c r="V24" s="374"/>
      <c r="W24" s="462"/>
      <c r="X24" s="399"/>
      <c r="Y24" s="400"/>
      <c r="Z24" s="375" t="s">
        <v>162</v>
      </c>
      <c r="AA24" s="376"/>
      <c r="AB24" s="376"/>
      <c r="AC24" s="376"/>
      <c r="AD24" s="376"/>
      <c r="AE24" s="376"/>
      <c r="AF24" s="376"/>
      <c r="AG24" s="377"/>
      <c r="AH24" s="372">
        <v>92</v>
      </c>
      <c r="AI24" s="373"/>
      <c r="AJ24" s="373"/>
      <c r="AK24" s="373"/>
      <c r="AL24" s="374"/>
      <c r="AM24" s="372">
        <v>273148</v>
      </c>
      <c r="AN24" s="373"/>
      <c r="AO24" s="373"/>
      <c r="AP24" s="373"/>
      <c r="AQ24" s="373"/>
      <c r="AR24" s="374"/>
      <c r="AS24" s="372">
        <v>2969</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204666</v>
      </c>
      <c r="BO24" s="420"/>
      <c r="BP24" s="420"/>
      <c r="BQ24" s="420"/>
      <c r="BR24" s="420"/>
      <c r="BS24" s="420"/>
      <c r="BT24" s="420"/>
      <c r="BU24" s="421"/>
      <c r="BV24" s="419">
        <v>256312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6170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749762</v>
      </c>
      <c r="BO25" s="449"/>
      <c r="BP25" s="449"/>
      <c r="BQ25" s="449"/>
      <c r="BR25" s="449"/>
      <c r="BS25" s="449"/>
      <c r="BT25" s="449"/>
      <c r="BU25" s="450"/>
      <c r="BV25" s="448">
        <v>306164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5660</v>
      </c>
      <c r="R26" s="373"/>
      <c r="S26" s="373"/>
      <c r="T26" s="373"/>
      <c r="U26" s="373"/>
      <c r="V26" s="374"/>
      <c r="W26" s="462"/>
      <c r="X26" s="399"/>
      <c r="Y26" s="400"/>
      <c r="Z26" s="375" t="s">
        <v>168</v>
      </c>
      <c r="AA26" s="430"/>
      <c r="AB26" s="430"/>
      <c r="AC26" s="430"/>
      <c r="AD26" s="430"/>
      <c r="AE26" s="430"/>
      <c r="AF26" s="430"/>
      <c r="AG26" s="431"/>
      <c r="AH26" s="372">
        <v>1</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2960</v>
      </c>
      <c r="R27" s="373"/>
      <c r="S27" s="373"/>
      <c r="T27" s="373"/>
      <c r="U27" s="373"/>
      <c r="V27" s="374"/>
      <c r="W27" s="462"/>
      <c r="X27" s="399"/>
      <c r="Y27" s="400"/>
      <c r="Z27" s="375" t="s">
        <v>172</v>
      </c>
      <c r="AA27" s="376"/>
      <c r="AB27" s="376"/>
      <c r="AC27" s="376"/>
      <c r="AD27" s="376"/>
      <c r="AE27" s="376"/>
      <c r="AF27" s="376"/>
      <c r="AG27" s="377"/>
      <c r="AH27" s="372">
        <v>5</v>
      </c>
      <c r="AI27" s="373"/>
      <c r="AJ27" s="373"/>
      <c r="AK27" s="373"/>
      <c r="AL27" s="374"/>
      <c r="AM27" s="372">
        <v>16060</v>
      </c>
      <c r="AN27" s="373"/>
      <c r="AO27" s="373"/>
      <c r="AP27" s="373"/>
      <c r="AQ27" s="373"/>
      <c r="AR27" s="374"/>
      <c r="AS27" s="372">
        <v>3212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300000</v>
      </c>
      <c r="BO27" s="454"/>
      <c r="BP27" s="454"/>
      <c r="BQ27" s="454"/>
      <c r="BR27" s="454"/>
      <c r="BS27" s="454"/>
      <c r="BT27" s="454"/>
      <c r="BU27" s="455"/>
      <c r="BV27" s="453">
        <v>300000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2540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5674500</v>
      </c>
      <c r="BO28" s="449"/>
      <c r="BP28" s="449"/>
      <c r="BQ28" s="449"/>
      <c r="BR28" s="449"/>
      <c r="BS28" s="449"/>
      <c r="BT28" s="449"/>
      <c r="BU28" s="450"/>
      <c r="BV28" s="448">
        <v>5449180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10</v>
      </c>
      <c r="M29" s="373"/>
      <c r="N29" s="373"/>
      <c r="O29" s="373"/>
      <c r="P29" s="374"/>
      <c r="Q29" s="372">
        <v>2380</v>
      </c>
      <c r="R29" s="373"/>
      <c r="S29" s="373"/>
      <c r="T29" s="373"/>
      <c r="U29" s="373"/>
      <c r="V29" s="374"/>
      <c r="W29" s="463"/>
      <c r="X29" s="464"/>
      <c r="Y29" s="465"/>
      <c r="Z29" s="375" t="s">
        <v>178</v>
      </c>
      <c r="AA29" s="376"/>
      <c r="AB29" s="376"/>
      <c r="AC29" s="376"/>
      <c r="AD29" s="376"/>
      <c r="AE29" s="376"/>
      <c r="AF29" s="376"/>
      <c r="AG29" s="377"/>
      <c r="AH29" s="372">
        <v>97</v>
      </c>
      <c r="AI29" s="373"/>
      <c r="AJ29" s="373"/>
      <c r="AK29" s="373"/>
      <c r="AL29" s="374"/>
      <c r="AM29" s="372">
        <v>289208</v>
      </c>
      <c r="AN29" s="373"/>
      <c r="AO29" s="373"/>
      <c r="AP29" s="373"/>
      <c r="AQ29" s="373"/>
      <c r="AR29" s="374"/>
      <c r="AS29" s="372">
        <v>2982</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82920</v>
      </c>
      <c r="BO29" s="420"/>
      <c r="BP29" s="420"/>
      <c r="BQ29" s="420"/>
      <c r="BR29" s="420"/>
      <c r="BS29" s="420"/>
      <c r="BT29" s="420"/>
      <c r="BU29" s="421"/>
      <c r="BV29" s="419">
        <v>82918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97.1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11728367</v>
      </c>
      <c r="BO30" s="454"/>
      <c r="BP30" s="454"/>
      <c r="BQ30" s="454"/>
      <c r="BR30" s="454"/>
      <c r="BS30" s="454"/>
      <c r="BT30" s="454"/>
      <c r="BU30" s="455"/>
      <c r="BV30" s="453">
        <v>11884280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下水道事業会計</v>
      </c>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住宅用地造成事業特別会計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福島県市町村総合事務組合
一般会計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一般社団法人ならはみらい</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福島県市町村総合事務組合
消防補償等特別会計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福島県市町村総合事務組合
消防賞じゅつ金特別会計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福島県市町村総合事務組合
非常勤職員公務災害補償特別会計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福島県市町村総合事務組合
自治会館管理特別会計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双葉地方広域市町村圏組合
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双葉地方広域市町村圏組合
下水道事業特別会計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双葉地方水道企業団
水道事業会計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双葉地方水道企業団
水道事業会計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16</v>
      </c>
      <c r="BX43" s="367"/>
      <c r="BY43" s="368" t="str">
        <f>IF('各会計、関係団体の財政状況及び健全化判断比率'!B77="","",'各会計、関係団体の財政状況及び健全化判断比率'!B77)</f>
        <v>福島県後期高齢者医療広域連合一般会計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ttrmoaGZWL330sI8WO6h+NHPpdvYhaLgK0M0J2R96gRD/atnWXqfVV/RgHma9VwMnrcH7EcwDrPXxKel56aStg==" saltValue="YcfHwRHEiyr5zz2VtQhdI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4" workbookViewId="0">
      <selection activeCell="AP13" sqref="AP13:BN13"/>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1891110</v>
      </c>
      <c r="S5" s="677"/>
      <c r="T5" s="677"/>
      <c r="U5" s="677"/>
      <c r="V5" s="677"/>
      <c r="W5" s="677"/>
      <c r="X5" s="677"/>
      <c r="Y5" s="702"/>
      <c r="Z5" s="715">
        <v>15.4</v>
      </c>
      <c r="AA5" s="715"/>
      <c r="AB5" s="715"/>
      <c r="AC5" s="715"/>
      <c r="AD5" s="716">
        <v>1886090</v>
      </c>
      <c r="AE5" s="716"/>
      <c r="AF5" s="716"/>
      <c r="AG5" s="716"/>
      <c r="AH5" s="716"/>
      <c r="AI5" s="716"/>
      <c r="AJ5" s="716"/>
      <c r="AK5" s="716"/>
      <c r="AL5" s="703">
        <v>63.8</v>
      </c>
      <c r="AM5" s="685"/>
      <c r="AN5" s="685"/>
      <c r="AO5" s="704"/>
      <c r="AP5" s="679" t="s">
        <v>217</v>
      </c>
      <c r="AQ5" s="680"/>
      <c r="AR5" s="680"/>
      <c r="AS5" s="680"/>
      <c r="AT5" s="680"/>
      <c r="AU5" s="680"/>
      <c r="AV5" s="680"/>
      <c r="AW5" s="680"/>
      <c r="AX5" s="680"/>
      <c r="AY5" s="680"/>
      <c r="AZ5" s="680"/>
      <c r="BA5" s="680"/>
      <c r="BB5" s="680"/>
      <c r="BC5" s="680"/>
      <c r="BD5" s="680"/>
      <c r="BE5" s="680"/>
      <c r="BF5" s="681"/>
      <c r="BG5" s="621">
        <v>1870618</v>
      </c>
      <c r="BH5" s="622"/>
      <c r="BI5" s="622"/>
      <c r="BJ5" s="622"/>
      <c r="BK5" s="622"/>
      <c r="BL5" s="622"/>
      <c r="BM5" s="622"/>
      <c r="BN5" s="623"/>
      <c r="BO5" s="659">
        <v>98.9</v>
      </c>
      <c r="BP5" s="659"/>
      <c r="BQ5" s="659"/>
      <c r="BR5" s="659"/>
      <c r="BS5" s="660" t="s">
        <v>122</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60691</v>
      </c>
      <c r="S6" s="622"/>
      <c r="T6" s="622"/>
      <c r="U6" s="622"/>
      <c r="V6" s="622"/>
      <c r="W6" s="622"/>
      <c r="X6" s="622"/>
      <c r="Y6" s="623"/>
      <c r="Z6" s="659">
        <v>0.5</v>
      </c>
      <c r="AA6" s="659"/>
      <c r="AB6" s="659"/>
      <c r="AC6" s="659"/>
      <c r="AD6" s="660">
        <v>60691</v>
      </c>
      <c r="AE6" s="660"/>
      <c r="AF6" s="660"/>
      <c r="AG6" s="660"/>
      <c r="AH6" s="660"/>
      <c r="AI6" s="660"/>
      <c r="AJ6" s="660"/>
      <c r="AK6" s="660"/>
      <c r="AL6" s="624">
        <v>2.1</v>
      </c>
      <c r="AM6" s="625"/>
      <c r="AN6" s="625"/>
      <c r="AO6" s="661"/>
      <c r="AP6" s="618" t="s">
        <v>222</v>
      </c>
      <c r="AQ6" s="619"/>
      <c r="AR6" s="619"/>
      <c r="AS6" s="619"/>
      <c r="AT6" s="619"/>
      <c r="AU6" s="619"/>
      <c r="AV6" s="619"/>
      <c r="AW6" s="619"/>
      <c r="AX6" s="619"/>
      <c r="AY6" s="619"/>
      <c r="AZ6" s="619"/>
      <c r="BA6" s="619"/>
      <c r="BB6" s="619"/>
      <c r="BC6" s="619"/>
      <c r="BD6" s="619"/>
      <c r="BE6" s="619"/>
      <c r="BF6" s="620"/>
      <c r="BG6" s="621">
        <v>1870618</v>
      </c>
      <c r="BH6" s="622"/>
      <c r="BI6" s="622"/>
      <c r="BJ6" s="622"/>
      <c r="BK6" s="622"/>
      <c r="BL6" s="622"/>
      <c r="BM6" s="622"/>
      <c r="BN6" s="623"/>
      <c r="BO6" s="659">
        <v>98.9</v>
      </c>
      <c r="BP6" s="659"/>
      <c r="BQ6" s="659"/>
      <c r="BR6" s="659"/>
      <c r="BS6" s="660" t="s">
        <v>122</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74318</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64247</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284</v>
      </c>
      <c r="S7" s="622"/>
      <c r="T7" s="622"/>
      <c r="U7" s="622"/>
      <c r="V7" s="622"/>
      <c r="W7" s="622"/>
      <c r="X7" s="622"/>
      <c r="Y7" s="623"/>
      <c r="Z7" s="659">
        <v>0</v>
      </c>
      <c r="AA7" s="659"/>
      <c r="AB7" s="659"/>
      <c r="AC7" s="659"/>
      <c r="AD7" s="660">
        <v>284</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465763</v>
      </c>
      <c r="BH7" s="622"/>
      <c r="BI7" s="622"/>
      <c r="BJ7" s="622"/>
      <c r="BK7" s="622"/>
      <c r="BL7" s="622"/>
      <c r="BM7" s="622"/>
      <c r="BN7" s="623"/>
      <c r="BO7" s="659">
        <v>24.6</v>
      </c>
      <c r="BP7" s="659"/>
      <c r="BQ7" s="659"/>
      <c r="BR7" s="659"/>
      <c r="BS7" s="660" t="s">
        <v>122</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4144156</v>
      </c>
      <c r="CS7" s="622"/>
      <c r="CT7" s="622"/>
      <c r="CU7" s="622"/>
      <c r="CV7" s="622"/>
      <c r="CW7" s="622"/>
      <c r="CX7" s="622"/>
      <c r="CY7" s="623"/>
      <c r="CZ7" s="659">
        <v>38.1</v>
      </c>
      <c r="DA7" s="659"/>
      <c r="DB7" s="659"/>
      <c r="DC7" s="659"/>
      <c r="DD7" s="627">
        <v>518823</v>
      </c>
      <c r="DE7" s="622"/>
      <c r="DF7" s="622"/>
      <c r="DG7" s="622"/>
      <c r="DH7" s="622"/>
      <c r="DI7" s="622"/>
      <c r="DJ7" s="622"/>
      <c r="DK7" s="622"/>
      <c r="DL7" s="622"/>
      <c r="DM7" s="622"/>
      <c r="DN7" s="622"/>
      <c r="DO7" s="622"/>
      <c r="DP7" s="623"/>
      <c r="DQ7" s="627">
        <v>1884553</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3731</v>
      </c>
      <c r="S8" s="622"/>
      <c r="T8" s="622"/>
      <c r="U8" s="622"/>
      <c r="V8" s="622"/>
      <c r="W8" s="622"/>
      <c r="X8" s="622"/>
      <c r="Y8" s="623"/>
      <c r="Z8" s="659">
        <v>0</v>
      </c>
      <c r="AA8" s="659"/>
      <c r="AB8" s="659"/>
      <c r="AC8" s="659"/>
      <c r="AD8" s="660">
        <v>3731</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11354</v>
      </c>
      <c r="BH8" s="622"/>
      <c r="BI8" s="622"/>
      <c r="BJ8" s="622"/>
      <c r="BK8" s="622"/>
      <c r="BL8" s="622"/>
      <c r="BM8" s="622"/>
      <c r="BN8" s="623"/>
      <c r="BO8" s="659">
        <v>0.6</v>
      </c>
      <c r="BP8" s="659"/>
      <c r="BQ8" s="659"/>
      <c r="BR8" s="659"/>
      <c r="BS8" s="660" t="s">
        <v>122</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1116778</v>
      </c>
      <c r="CS8" s="622"/>
      <c r="CT8" s="622"/>
      <c r="CU8" s="622"/>
      <c r="CV8" s="622"/>
      <c r="CW8" s="622"/>
      <c r="CX8" s="622"/>
      <c r="CY8" s="623"/>
      <c r="CZ8" s="659">
        <v>10.3</v>
      </c>
      <c r="DA8" s="659"/>
      <c r="DB8" s="659"/>
      <c r="DC8" s="659"/>
      <c r="DD8" s="627" t="s">
        <v>122</v>
      </c>
      <c r="DE8" s="622"/>
      <c r="DF8" s="622"/>
      <c r="DG8" s="622"/>
      <c r="DH8" s="622"/>
      <c r="DI8" s="622"/>
      <c r="DJ8" s="622"/>
      <c r="DK8" s="622"/>
      <c r="DL8" s="622"/>
      <c r="DM8" s="622"/>
      <c r="DN8" s="622"/>
      <c r="DO8" s="622"/>
      <c r="DP8" s="623"/>
      <c r="DQ8" s="627">
        <v>648270</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4005</v>
      </c>
      <c r="S9" s="622"/>
      <c r="T9" s="622"/>
      <c r="U9" s="622"/>
      <c r="V9" s="622"/>
      <c r="W9" s="622"/>
      <c r="X9" s="622"/>
      <c r="Y9" s="623"/>
      <c r="Z9" s="659">
        <v>0</v>
      </c>
      <c r="AA9" s="659"/>
      <c r="AB9" s="659"/>
      <c r="AC9" s="659"/>
      <c r="AD9" s="660">
        <v>4005</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325853</v>
      </c>
      <c r="BH9" s="622"/>
      <c r="BI9" s="622"/>
      <c r="BJ9" s="622"/>
      <c r="BK9" s="622"/>
      <c r="BL9" s="622"/>
      <c r="BM9" s="622"/>
      <c r="BN9" s="623"/>
      <c r="BO9" s="659">
        <v>17.2</v>
      </c>
      <c r="BP9" s="659"/>
      <c r="BQ9" s="659"/>
      <c r="BR9" s="659"/>
      <c r="BS9" s="660" t="s">
        <v>122</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332168</v>
      </c>
      <c r="CS9" s="622"/>
      <c r="CT9" s="622"/>
      <c r="CU9" s="622"/>
      <c r="CV9" s="622"/>
      <c r="CW9" s="622"/>
      <c r="CX9" s="622"/>
      <c r="CY9" s="623"/>
      <c r="CZ9" s="659">
        <v>3.1</v>
      </c>
      <c r="DA9" s="659"/>
      <c r="DB9" s="659"/>
      <c r="DC9" s="659"/>
      <c r="DD9" s="627">
        <v>24041</v>
      </c>
      <c r="DE9" s="622"/>
      <c r="DF9" s="622"/>
      <c r="DG9" s="622"/>
      <c r="DH9" s="622"/>
      <c r="DI9" s="622"/>
      <c r="DJ9" s="622"/>
      <c r="DK9" s="622"/>
      <c r="DL9" s="622"/>
      <c r="DM9" s="622"/>
      <c r="DN9" s="622"/>
      <c r="DO9" s="622"/>
      <c r="DP9" s="623"/>
      <c r="DQ9" s="627">
        <v>266963</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44543</v>
      </c>
      <c r="BH10" s="622"/>
      <c r="BI10" s="622"/>
      <c r="BJ10" s="622"/>
      <c r="BK10" s="622"/>
      <c r="BL10" s="622"/>
      <c r="BM10" s="622"/>
      <c r="BN10" s="623"/>
      <c r="BO10" s="659">
        <v>2.4</v>
      </c>
      <c r="BP10" s="659"/>
      <c r="BQ10" s="659"/>
      <c r="BR10" s="659"/>
      <c r="BS10" s="660" t="s">
        <v>122</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v>1515</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1515</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178837</v>
      </c>
      <c r="S11" s="622"/>
      <c r="T11" s="622"/>
      <c r="U11" s="622"/>
      <c r="V11" s="622"/>
      <c r="W11" s="622"/>
      <c r="X11" s="622"/>
      <c r="Y11" s="623"/>
      <c r="Z11" s="624">
        <v>1.5</v>
      </c>
      <c r="AA11" s="625"/>
      <c r="AB11" s="625"/>
      <c r="AC11" s="626"/>
      <c r="AD11" s="627">
        <v>178837</v>
      </c>
      <c r="AE11" s="622"/>
      <c r="AF11" s="622"/>
      <c r="AG11" s="622"/>
      <c r="AH11" s="622"/>
      <c r="AI11" s="622"/>
      <c r="AJ11" s="622"/>
      <c r="AK11" s="623"/>
      <c r="AL11" s="624">
        <v>6</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84013</v>
      </c>
      <c r="BH11" s="622"/>
      <c r="BI11" s="622"/>
      <c r="BJ11" s="622"/>
      <c r="BK11" s="622"/>
      <c r="BL11" s="622"/>
      <c r="BM11" s="622"/>
      <c r="BN11" s="623"/>
      <c r="BO11" s="659">
        <v>4.4000000000000004</v>
      </c>
      <c r="BP11" s="659"/>
      <c r="BQ11" s="659"/>
      <c r="BR11" s="659"/>
      <c r="BS11" s="660" t="s">
        <v>122</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1115986</v>
      </c>
      <c r="CS11" s="622"/>
      <c r="CT11" s="622"/>
      <c r="CU11" s="622"/>
      <c r="CV11" s="622"/>
      <c r="CW11" s="622"/>
      <c r="CX11" s="622"/>
      <c r="CY11" s="623"/>
      <c r="CZ11" s="659">
        <v>10.3</v>
      </c>
      <c r="DA11" s="659"/>
      <c r="DB11" s="659"/>
      <c r="DC11" s="659"/>
      <c r="DD11" s="627">
        <v>762696</v>
      </c>
      <c r="DE11" s="622"/>
      <c r="DF11" s="622"/>
      <c r="DG11" s="622"/>
      <c r="DH11" s="622"/>
      <c r="DI11" s="622"/>
      <c r="DJ11" s="622"/>
      <c r="DK11" s="622"/>
      <c r="DL11" s="622"/>
      <c r="DM11" s="622"/>
      <c r="DN11" s="622"/>
      <c r="DO11" s="622"/>
      <c r="DP11" s="623"/>
      <c r="DQ11" s="627">
        <v>275076</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1321626</v>
      </c>
      <c r="BH12" s="622"/>
      <c r="BI12" s="622"/>
      <c r="BJ12" s="622"/>
      <c r="BK12" s="622"/>
      <c r="BL12" s="622"/>
      <c r="BM12" s="622"/>
      <c r="BN12" s="623"/>
      <c r="BO12" s="659">
        <v>69.900000000000006</v>
      </c>
      <c r="BP12" s="659"/>
      <c r="BQ12" s="659"/>
      <c r="BR12" s="659"/>
      <c r="BS12" s="660" t="s">
        <v>122</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676513</v>
      </c>
      <c r="CS12" s="622"/>
      <c r="CT12" s="622"/>
      <c r="CU12" s="622"/>
      <c r="CV12" s="622"/>
      <c r="CW12" s="622"/>
      <c r="CX12" s="622"/>
      <c r="CY12" s="623"/>
      <c r="CZ12" s="659">
        <v>6.2</v>
      </c>
      <c r="DA12" s="659"/>
      <c r="DB12" s="659"/>
      <c r="DC12" s="659"/>
      <c r="DD12" s="627">
        <v>3993</v>
      </c>
      <c r="DE12" s="622"/>
      <c r="DF12" s="622"/>
      <c r="DG12" s="622"/>
      <c r="DH12" s="622"/>
      <c r="DI12" s="622"/>
      <c r="DJ12" s="622"/>
      <c r="DK12" s="622"/>
      <c r="DL12" s="622"/>
      <c r="DM12" s="622"/>
      <c r="DN12" s="622"/>
      <c r="DO12" s="622"/>
      <c r="DP12" s="623"/>
      <c r="DQ12" s="627">
        <v>366724</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1306580</v>
      </c>
      <c r="BH13" s="622"/>
      <c r="BI13" s="622"/>
      <c r="BJ13" s="622"/>
      <c r="BK13" s="622"/>
      <c r="BL13" s="622"/>
      <c r="BM13" s="622"/>
      <c r="BN13" s="623"/>
      <c r="BO13" s="659">
        <v>69.099999999999994</v>
      </c>
      <c r="BP13" s="659"/>
      <c r="BQ13" s="659"/>
      <c r="BR13" s="659"/>
      <c r="BS13" s="660" t="s">
        <v>122</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1937947</v>
      </c>
      <c r="CS13" s="622"/>
      <c r="CT13" s="622"/>
      <c r="CU13" s="622"/>
      <c r="CV13" s="622"/>
      <c r="CW13" s="622"/>
      <c r="CX13" s="622"/>
      <c r="CY13" s="623"/>
      <c r="CZ13" s="659">
        <v>17.8</v>
      </c>
      <c r="DA13" s="659"/>
      <c r="DB13" s="659"/>
      <c r="DC13" s="659"/>
      <c r="DD13" s="627">
        <v>914107</v>
      </c>
      <c r="DE13" s="622"/>
      <c r="DF13" s="622"/>
      <c r="DG13" s="622"/>
      <c r="DH13" s="622"/>
      <c r="DI13" s="622"/>
      <c r="DJ13" s="622"/>
      <c r="DK13" s="622"/>
      <c r="DL13" s="622"/>
      <c r="DM13" s="622"/>
      <c r="DN13" s="622"/>
      <c r="DO13" s="622"/>
      <c r="DP13" s="623"/>
      <c r="DQ13" s="627">
        <v>719089</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645</v>
      </c>
      <c r="S14" s="622"/>
      <c r="T14" s="622"/>
      <c r="U14" s="622"/>
      <c r="V14" s="622"/>
      <c r="W14" s="622"/>
      <c r="X14" s="622"/>
      <c r="Y14" s="623"/>
      <c r="Z14" s="659">
        <v>0</v>
      </c>
      <c r="AA14" s="659"/>
      <c r="AB14" s="659"/>
      <c r="AC14" s="659"/>
      <c r="AD14" s="660">
        <v>645</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23509</v>
      </c>
      <c r="BH14" s="622"/>
      <c r="BI14" s="622"/>
      <c r="BJ14" s="622"/>
      <c r="BK14" s="622"/>
      <c r="BL14" s="622"/>
      <c r="BM14" s="622"/>
      <c r="BN14" s="623"/>
      <c r="BO14" s="659">
        <v>1.2</v>
      </c>
      <c r="BP14" s="659"/>
      <c r="BQ14" s="659"/>
      <c r="BR14" s="659"/>
      <c r="BS14" s="660" t="s">
        <v>122</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248199</v>
      </c>
      <c r="CS14" s="622"/>
      <c r="CT14" s="622"/>
      <c r="CU14" s="622"/>
      <c r="CV14" s="622"/>
      <c r="CW14" s="622"/>
      <c r="CX14" s="622"/>
      <c r="CY14" s="623"/>
      <c r="CZ14" s="659">
        <v>2.2999999999999998</v>
      </c>
      <c r="DA14" s="659"/>
      <c r="DB14" s="659"/>
      <c r="DC14" s="659"/>
      <c r="DD14" s="627">
        <v>34281</v>
      </c>
      <c r="DE14" s="622"/>
      <c r="DF14" s="622"/>
      <c r="DG14" s="622"/>
      <c r="DH14" s="622"/>
      <c r="DI14" s="622"/>
      <c r="DJ14" s="622"/>
      <c r="DK14" s="622"/>
      <c r="DL14" s="622"/>
      <c r="DM14" s="622"/>
      <c r="DN14" s="622"/>
      <c r="DO14" s="622"/>
      <c r="DP14" s="623"/>
      <c r="DQ14" s="627">
        <v>148913</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59720</v>
      </c>
      <c r="BH15" s="622"/>
      <c r="BI15" s="622"/>
      <c r="BJ15" s="622"/>
      <c r="BK15" s="622"/>
      <c r="BL15" s="622"/>
      <c r="BM15" s="622"/>
      <c r="BN15" s="623"/>
      <c r="BO15" s="659">
        <v>3.2</v>
      </c>
      <c r="BP15" s="659"/>
      <c r="BQ15" s="659"/>
      <c r="BR15" s="659"/>
      <c r="BS15" s="660" t="s">
        <v>122</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655127</v>
      </c>
      <c r="CS15" s="622"/>
      <c r="CT15" s="622"/>
      <c r="CU15" s="622"/>
      <c r="CV15" s="622"/>
      <c r="CW15" s="622"/>
      <c r="CX15" s="622"/>
      <c r="CY15" s="623"/>
      <c r="CZ15" s="659">
        <v>6</v>
      </c>
      <c r="DA15" s="659"/>
      <c r="DB15" s="659"/>
      <c r="DC15" s="659"/>
      <c r="DD15" s="627">
        <v>2325</v>
      </c>
      <c r="DE15" s="622"/>
      <c r="DF15" s="622"/>
      <c r="DG15" s="622"/>
      <c r="DH15" s="622"/>
      <c r="DI15" s="622"/>
      <c r="DJ15" s="622"/>
      <c r="DK15" s="622"/>
      <c r="DL15" s="622"/>
      <c r="DM15" s="622"/>
      <c r="DN15" s="622"/>
      <c r="DO15" s="622"/>
      <c r="DP15" s="623"/>
      <c r="DQ15" s="627">
        <v>425268</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4744</v>
      </c>
      <c r="S16" s="622"/>
      <c r="T16" s="622"/>
      <c r="U16" s="622"/>
      <c r="V16" s="622"/>
      <c r="W16" s="622"/>
      <c r="X16" s="622"/>
      <c r="Y16" s="623"/>
      <c r="Z16" s="659">
        <v>0</v>
      </c>
      <c r="AA16" s="659"/>
      <c r="AB16" s="659"/>
      <c r="AC16" s="659"/>
      <c r="AD16" s="660">
        <v>4744</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v>471067</v>
      </c>
      <c r="CS16" s="622"/>
      <c r="CT16" s="622"/>
      <c r="CU16" s="622"/>
      <c r="CV16" s="622"/>
      <c r="CW16" s="622"/>
      <c r="CX16" s="622"/>
      <c r="CY16" s="623"/>
      <c r="CZ16" s="659">
        <v>4.3</v>
      </c>
      <c r="DA16" s="659"/>
      <c r="DB16" s="659"/>
      <c r="DC16" s="659"/>
      <c r="DD16" s="627" t="s">
        <v>122</v>
      </c>
      <c r="DE16" s="622"/>
      <c r="DF16" s="622"/>
      <c r="DG16" s="622"/>
      <c r="DH16" s="622"/>
      <c r="DI16" s="622"/>
      <c r="DJ16" s="622"/>
      <c r="DK16" s="622"/>
      <c r="DL16" s="622"/>
      <c r="DM16" s="622"/>
      <c r="DN16" s="622"/>
      <c r="DO16" s="622"/>
      <c r="DP16" s="623"/>
      <c r="DQ16" s="627">
        <v>237764</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20971</v>
      </c>
      <c r="S17" s="622"/>
      <c r="T17" s="622"/>
      <c r="U17" s="622"/>
      <c r="V17" s="622"/>
      <c r="W17" s="622"/>
      <c r="X17" s="622"/>
      <c r="Y17" s="623"/>
      <c r="Z17" s="659">
        <v>0.2</v>
      </c>
      <c r="AA17" s="659"/>
      <c r="AB17" s="659"/>
      <c r="AC17" s="659"/>
      <c r="AD17" s="660">
        <v>20971</v>
      </c>
      <c r="AE17" s="660"/>
      <c r="AF17" s="660"/>
      <c r="AG17" s="660"/>
      <c r="AH17" s="660"/>
      <c r="AI17" s="660"/>
      <c r="AJ17" s="660"/>
      <c r="AK17" s="660"/>
      <c r="AL17" s="624">
        <v>0.7</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92494</v>
      </c>
      <c r="CS17" s="622"/>
      <c r="CT17" s="622"/>
      <c r="CU17" s="622"/>
      <c r="CV17" s="622"/>
      <c r="CW17" s="622"/>
      <c r="CX17" s="622"/>
      <c r="CY17" s="623"/>
      <c r="CZ17" s="659">
        <v>0.9</v>
      </c>
      <c r="DA17" s="659"/>
      <c r="DB17" s="659"/>
      <c r="DC17" s="659"/>
      <c r="DD17" s="627" t="s">
        <v>122</v>
      </c>
      <c r="DE17" s="622"/>
      <c r="DF17" s="622"/>
      <c r="DG17" s="622"/>
      <c r="DH17" s="622"/>
      <c r="DI17" s="622"/>
      <c r="DJ17" s="622"/>
      <c r="DK17" s="622"/>
      <c r="DL17" s="622"/>
      <c r="DM17" s="622"/>
      <c r="DN17" s="622"/>
      <c r="DO17" s="622"/>
      <c r="DP17" s="623"/>
      <c r="DQ17" s="627">
        <v>92265</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1545</v>
      </c>
      <c r="S18" s="622"/>
      <c r="T18" s="622"/>
      <c r="U18" s="622"/>
      <c r="V18" s="622"/>
      <c r="W18" s="622"/>
      <c r="X18" s="622"/>
      <c r="Y18" s="623"/>
      <c r="Z18" s="659">
        <v>0</v>
      </c>
      <c r="AA18" s="659"/>
      <c r="AB18" s="659"/>
      <c r="AC18" s="659"/>
      <c r="AD18" s="660">
        <v>1545</v>
      </c>
      <c r="AE18" s="660"/>
      <c r="AF18" s="660"/>
      <c r="AG18" s="660"/>
      <c r="AH18" s="660"/>
      <c r="AI18" s="660"/>
      <c r="AJ18" s="660"/>
      <c r="AK18" s="660"/>
      <c r="AL18" s="624">
        <v>0.1</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1545</v>
      </c>
      <c r="S19" s="622"/>
      <c r="T19" s="622"/>
      <c r="U19" s="622"/>
      <c r="V19" s="622"/>
      <c r="W19" s="622"/>
      <c r="X19" s="622"/>
      <c r="Y19" s="623"/>
      <c r="Z19" s="659">
        <v>0</v>
      </c>
      <c r="AA19" s="659"/>
      <c r="AB19" s="659"/>
      <c r="AC19" s="659"/>
      <c r="AD19" s="660">
        <v>1545</v>
      </c>
      <c r="AE19" s="660"/>
      <c r="AF19" s="660"/>
      <c r="AG19" s="660"/>
      <c r="AH19" s="660"/>
      <c r="AI19" s="660"/>
      <c r="AJ19" s="660"/>
      <c r="AK19" s="660"/>
      <c r="AL19" s="624">
        <v>0.1</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20492</v>
      </c>
      <c r="BH19" s="622"/>
      <c r="BI19" s="622"/>
      <c r="BJ19" s="622"/>
      <c r="BK19" s="622"/>
      <c r="BL19" s="622"/>
      <c r="BM19" s="622"/>
      <c r="BN19" s="623"/>
      <c r="BO19" s="659">
        <v>1.1000000000000001</v>
      </c>
      <c r="BP19" s="659"/>
      <c r="BQ19" s="659"/>
      <c r="BR19" s="659"/>
      <c r="BS19" s="660" t="s">
        <v>122</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20492</v>
      </c>
      <c r="BH20" s="622"/>
      <c r="BI20" s="622"/>
      <c r="BJ20" s="622"/>
      <c r="BK20" s="622"/>
      <c r="BL20" s="622"/>
      <c r="BM20" s="622"/>
      <c r="BN20" s="623"/>
      <c r="BO20" s="659">
        <v>1.1000000000000001</v>
      </c>
      <c r="BP20" s="659"/>
      <c r="BQ20" s="659"/>
      <c r="BR20" s="659"/>
      <c r="BS20" s="660" t="s">
        <v>122</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10866268</v>
      </c>
      <c r="CS20" s="622"/>
      <c r="CT20" s="622"/>
      <c r="CU20" s="622"/>
      <c r="CV20" s="622"/>
      <c r="CW20" s="622"/>
      <c r="CX20" s="622"/>
      <c r="CY20" s="623"/>
      <c r="CZ20" s="659">
        <v>100</v>
      </c>
      <c r="DA20" s="659"/>
      <c r="DB20" s="659"/>
      <c r="DC20" s="659"/>
      <c r="DD20" s="627">
        <v>2260266</v>
      </c>
      <c r="DE20" s="622"/>
      <c r="DF20" s="622"/>
      <c r="DG20" s="622"/>
      <c r="DH20" s="622"/>
      <c r="DI20" s="622"/>
      <c r="DJ20" s="622"/>
      <c r="DK20" s="622"/>
      <c r="DL20" s="622"/>
      <c r="DM20" s="622"/>
      <c r="DN20" s="622"/>
      <c r="DO20" s="622"/>
      <c r="DP20" s="623"/>
      <c r="DQ20" s="627">
        <v>5130647</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1795375</v>
      </c>
      <c r="S21" s="622"/>
      <c r="T21" s="622"/>
      <c r="U21" s="622"/>
      <c r="V21" s="622"/>
      <c r="W21" s="622"/>
      <c r="X21" s="622"/>
      <c r="Y21" s="623"/>
      <c r="Z21" s="659">
        <v>14.6</v>
      </c>
      <c r="AA21" s="659"/>
      <c r="AB21" s="659"/>
      <c r="AC21" s="659"/>
      <c r="AD21" s="660">
        <v>772461</v>
      </c>
      <c r="AE21" s="660"/>
      <c r="AF21" s="660"/>
      <c r="AG21" s="660"/>
      <c r="AH21" s="660"/>
      <c r="AI21" s="660"/>
      <c r="AJ21" s="660"/>
      <c r="AK21" s="660"/>
      <c r="AL21" s="624">
        <v>26.1</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v>20492</v>
      </c>
      <c r="BH21" s="622"/>
      <c r="BI21" s="622"/>
      <c r="BJ21" s="622"/>
      <c r="BK21" s="622"/>
      <c r="BL21" s="622"/>
      <c r="BM21" s="622"/>
      <c r="BN21" s="623"/>
      <c r="BO21" s="659">
        <v>1.1000000000000001</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772461</v>
      </c>
      <c r="S22" s="622"/>
      <c r="T22" s="622"/>
      <c r="U22" s="622"/>
      <c r="V22" s="622"/>
      <c r="W22" s="622"/>
      <c r="X22" s="622"/>
      <c r="Y22" s="623"/>
      <c r="Z22" s="659">
        <v>6.3</v>
      </c>
      <c r="AA22" s="659"/>
      <c r="AB22" s="659"/>
      <c r="AC22" s="659"/>
      <c r="AD22" s="660">
        <v>772461</v>
      </c>
      <c r="AE22" s="660"/>
      <c r="AF22" s="660"/>
      <c r="AG22" s="660"/>
      <c r="AH22" s="660"/>
      <c r="AI22" s="660"/>
      <c r="AJ22" s="660"/>
      <c r="AK22" s="660"/>
      <c r="AL22" s="624">
        <v>26.1</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159371</v>
      </c>
      <c r="S23" s="622"/>
      <c r="T23" s="622"/>
      <c r="U23" s="622"/>
      <c r="V23" s="622"/>
      <c r="W23" s="622"/>
      <c r="X23" s="622"/>
      <c r="Y23" s="623"/>
      <c r="Z23" s="659">
        <v>1.3</v>
      </c>
      <c r="AA23" s="659"/>
      <c r="AB23" s="659"/>
      <c r="AC23" s="659"/>
      <c r="AD23" s="660" t="s">
        <v>122</v>
      </c>
      <c r="AE23" s="660"/>
      <c r="AF23" s="660"/>
      <c r="AG23" s="660"/>
      <c r="AH23" s="660"/>
      <c r="AI23" s="660"/>
      <c r="AJ23" s="660"/>
      <c r="AK23" s="660"/>
      <c r="AL23" s="624" t="s">
        <v>122</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v>863543</v>
      </c>
      <c r="S24" s="622"/>
      <c r="T24" s="622"/>
      <c r="U24" s="622"/>
      <c r="V24" s="622"/>
      <c r="W24" s="622"/>
      <c r="X24" s="622"/>
      <c r="Y24" s="623"/>
      <c r="Z24" s="659">
        <v>7</v>
      </c>
      <c r="AA24" s="659"/>
      <c r="AB24" s="659"/>
      <c r="AC24" s="659"/>
      <c r="AD24" s="660" t="s">
        <v>122</v>
      </c>
      <c r="AE24" s="660"/>
      <c r="AF24" s="660"/>
      <c r="AG24" s="660"/>
      <c r="AH24" s="660"/>
      <c r="AI24" s="660"/>
      <c r="AJ24" s="660"/>
      <c r="AK24" s="660"/>
      <c r="AL24" s="624" t="s">
        <v>122</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1444215</v>
      </c>
      <c r="CS24" s="677"/>
      <c r="CT24" s="677"/>
      <c r="CU24" s="677"/>
      <c r="CV24" s="677"/>
      <c r="CW24" s="677"/>
      <c r="CX24" s="677"/>
      <c r="CY24" s="702"/>
      <c r="CZ24" s="703">
        <v>13.3</v>
      </c>
      <c r="DA24" s="685"/>
      <c r="DB24" s="685"/>
      <c r="DC24" s="705"/>
      <c r="DD24" s="701">
        <v>591113</v>
      </c>
      <c r="DE24" s="677"/>
      <c r="DF24" s="677"/>
      <c r="DG24" s="677"/>
      <c r="DH24" s="677"/>
      <c r="DI24" s="677"/>
      <c r="DJ24" s="677"/>
      <c r="DK24" s="702"/>
      <c r="DL24" s="701">
        <v>534737</v>
      </c>
      <c r="DM24" s="677"/>
      <c r="DN24" s="677"/>
      <c r="DO24" s="677"/>
      <c r="DP24" s="677"/>
      <c r="DQ24" s="677"/>
      <c r="DR24" s="677"/>
      <c r="DS24" s="677"/>
      <c r="DT24" s="677"/>
      <c r="DU24" s="677"/>
      <c r="DV24" s="702"/>
      <c r="DW24" s="703">
        <v>18.100000000000001</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3961938</v>
      </c>
      <c r="S25" s="622"/>
      <c r="T25" s="622"/>
      <c r="U25" s="622"/>
      <c r="V25" s="622"/>
      <c r="W25" s="622"/>
      <c r="X25" s="622"/>
      <c r="Y25" s="623"/>
      <c r="Z25" s="659">
        <v>32.299999999999997</v>
      </c>
      <c r="AA25" s="659"/>
      <c r="AB25" s="659"/>
      <c r="AC25" s="659"/>
      <c r="AD25" s="660">
        <v>2934004</v>
      </c>
      <c r="AE25" s="660"/>
      <c r="AF25" s="660"/>
      <c r="AG25" s="660"/>
      <c r="AH25" s="660"/>
      <c r="AI25" s="660"/>
      <c r="AJ25" s="660"/>
      <c r="AK25" s="660"/>
      <c r="AL25" s="624">
        <v>99.2</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998300</v>
      </c>
      <c r="CS25" s="634"/>
      <c r="CT25" s="634"/>
      <c r="CU25" s="634"/>
      <c r="CV25" s="634"/>
      <c r="CW25" s="634"/>
      <c r="CX25" s="634"/>
      <c r="CY25" s="635"/>
      <c r="CZ25" s="624">
        <v>9.1999999999999993</v>
      </c>
      <c r="DA25" s="636"/>
      <c r="DB25" s="636"/>
      <c r="DC25" s="637"/>
      <c r="DD25" s="627">
        <v>395055</v>
      </c>
      <c r="DE25" s="634"/>
      <c r="DF25" s="634"/>
      <c r="DG25" s="634"/>
      <c r="DH25" s="634"/>
      <c r="DI25" s="634"/>
      <c r="DJ25" s="634"/>
      <c r="DK25" s="635"/>
      <c r="DL25" s="627">
        <v>347860</v>
      </c>
      <c r="DM25" s="634"/>
      <c r="DN25" s="634"/>
      <c r="DO25" s="634"/>
      <c r="DP25" s="634"/>
      <c r="DQ25" s="634"/>
      <c r="DR25" s="634"/>
      <c r="DS25" s="634"/>
      <c r="DT25" s="634"/>
      <c r="DU25" s="634"/>
      <c r="DV25" s="635"/>
      <c r="DW25" s="624">
        <v>11.8</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632</v>
      </c>
      <c r="S26" s="622"/>
      <c r="T26" s="622"/>
      <c r="U26" s="622"/>
      <c r="V26" s="622"/>
      <c r="W26" s="622"/>
      <c r="X26" s="622"/>
      <c r="Y26" s="623"/>
      <c r="Z26" s="659">
        <v>0</v>
      </c>
      <c r="AA26" s="659"/>
      <c r="AB26" s="659"/>
      <c r="AC26" s="659"/>
      <c r="AD26" s="660">
        <v>632</v>
      </c>
      <c r="AE26" s="660"/>
      <c r="AF26" s="660"/>
      <c r="AG26" s="660"/>
      <c r="AH26" s="660"/>
      <c r="AI26" s="660"/>
      <c r="AJ26" s="660"/>
      <c r="AK26" s="660"/>
      <c r="AL26" s="624">
        <v>0</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670281</v>
      </c>
      <c r="CS26" s="622"/>
      <c r="CT26" s="622"/>
      <c r="CU26" s="622"/>
      <c r="CV26" s="622"/>
      <c r="CW26" s="622"/>
      <c r="CX26" s="622"/>
      <c r="CY26" s="623"/>
      <c r="CZ26" s="624">
        <v>6.2</v>
      </c>
      <c r="DA26" s="636"/>
      <c r="DB26" s="636"/>
      <c r="DC26" s="637"/>
      <c r="DD26" s="627">
        <v>172784</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3421</v>
      </c>
      <c r="S27" s="622"/>
      <c r="T27" s="622"/>
      <c r="U27" s="622"/>
      <c r="V27" s="622"/>
      <c r="W27" s="622"/>
      <c r="X27" s="622"/>
      <c r="Y27" s="623"/>
      <c r="Z27" s="659">
        <v>0</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1891110</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353421</v>
      </c>
      <c r="CS27" s="634"/>
      <c r="CT27" s="634"/>
      <c r="CU27" s="634"/>
      <c r="CV27" s="634"/>
      <c r="CW27" s="634"/>
      <c r="CX27" s="634"/>
      <c r="CY27" s="635"/>
      <c r="CZ27" s="624">
        <v>3.3</v>
      </c>
      <c r="DA27" s="636"/>
      <c r="DB27" s="636"/>
      <c r="DC27" s="637"/>
      <c r="DD27" s="627">
        <v>103793</v>
      </c>
      <c r="DE27" s="634"/>
      <c r="DF27" s="634"/>
      <c r="DG27" s="634"/>
      <c r="DH27" s="634"/>
      <c r="DI27" s="634"/>
      <c r="DJ27" s="634"/>
      <c r="DK27" s="635"/>
      <c r="DL27" s="627">
        <v>94612</v>
      </c>
      <c r="DM27" s="634"/>
      <c r="DN27" s="634"/>
      <c r="DO27" s="634"/>
      <c r="DP27" s="634"/>
      <c r="DQ27" s="634"/>
      <c r="DR27" s="634"/>
      <c r="DS27" s="634"/>
      <c r="DT27" s="634"/>
      <c r="DU27" s="634"/>
      <c r="DV27" s="635"/>
      <c r="DW27" s="624">
        <v>3.2</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96079</v>
      </c>
      <c r="S28" s="622"/>
      <c r="T28" s="622"/>
      <c r="U28" s="622"/>
      <c r="V28" s="622"/>
      <c r="W28" s="622"/>
      <c r="X28" s="622"/>
      <c r="Y28" s="623"/>
      <c r="Z28" s="659">
        <v>0.8</v>
      </c>
      <c r="AA28" s="659"/>
      <c r="AB28" s="659"/>
      <c r="AC28" s="659"/>
      <c r="AD28" s="660">
        <v>14386</v>
      </c>
      <c r="AE28" s="660"/>
      <c r="AF28" s="660"/>
      <c r="AG28" s="660"/>
      <c r="AH28" s="660"/>
      <c r="AI28" s="660"/>
      <c r="AJ28" s="660"/>
      <c r="AK28" s="660"/>
      <c r="AL28" s="624">
        <v>0.5</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92494</v>
      </c>
      <c r="CS28" s="622"/>
      <c r="CT28" s="622"/>
      <c r="CU28" s="622"/>
      <c r="CV28" s="622"/>
      <c r="CW28" s="622"/>
      <c r="CX28" s="622"/>
      <c r="CY28" s="623"/>
      <c r="CZ28" s="624">
        <v>0.9</v>
      </c>
      <c r="DA28" s="636"/>
      <c r="DB28" s="636"/>
      <c r="DC28" s="637"/>
      <c r="DD28" s="627">
        <v>92265</v>
      </c>
      <c r="DE28" s="622"/>
      <c r="DF28" s="622"/>
      <c r="DG28" s="622"/>
      <c r="DH28" s="622"/>
      <c r="DI28" s="622"/>
      <c r="DJ28" s="622"/>
      <c r="DK28" s="623"/>
      <c r="DL28" s="627">
        <v>92265</v>
      </c>
      <c r="DM28" s="622"/>
      <c r="DN28" s="622"/>
      <c r="DO28" s="622"/>
      <c r="DP28" s="622"/>
      <c r="DQ28" s="622"/>
      <c r="DR28" s="622"/>
      <c r="DS28" s="622"/>
      <c r="DT28" s="622"/>
      <c r="DU28" s="622"/>
      <c r="DV28" s="623"/>
      <c r="DW28" s="624">
        <v>3.1</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6828</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92494</v>
      </c>
      <c r="CS29" s="634"/>
      <c r="CT29" s="634"/>
      <c r="CU29" s="634"/>
      <c r="CV29" s="634"/>
      <c r="CW29" s="634"/>
      <c r="CX29" s="634"/>
      <c r="CY29" s="635"/>
      <c r="CZ29" s="624">
        <v>0.9</v>
      </c>
      <c r="DA29" s="636"/>
      <c r="DB29" s="636"/>
      <c r="DC29" s="637"/>
      <c r="DD29" s="627">
        <v>92265</v>
      </c>
      <c r="DE29" s="634"/>
      <c r="DF29" s="634"/>
      <c r="DG29" s="634"/>
      <c r="DH29" s="634"/>
      <c r="DI29" s="634"/>
      <c r="DJ29" s="634"/>
      <c r="DK29" s="635"/>
      <c r="DL29" s="627">
        <v>92265</v>
      </c>
      <c r="DM29" s="634"/>
      <c r="DN29" s="634"/>
      <c r="DO29" s="634"/>
      <c r="DP29" s="634"/>
      <c r="DQ29" s="634"/>
      <c r="DR29" s="634"/>
      <c r="DS29" s="634"/>
      <c r="DT29" s="634"/>
      <c r="DU29" s="634"/>
      <c r="DV29" s="635"/>
      <c r="DW29" s="624">
        <v>3.1</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3182656</v>
      </c>
      <c r="S30" s="622"/>
      <c r="T30" s="622"/>
      <c r="U30" s="622"/>
      <c r="V30" s="622"/>
      <c r="W30" s="622"/>
      <c r="X30" s="622"/>
      <c r="Y30" s="623"/>
      <c r="Z30" s="659">
        <v>26</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91510</v>
      </c>
      <c r="CS30" s="622"/>
      <c r="CT30" s="622"/>
      <c r="CU30" s="622"/>
      <c r="CV30" s="622"/>
      <c r="CW30" s="622"/>
      <c r="CX30" s="622"/>
      <c r="CY30" s="623"/>
      <c r="CZ30" s="624">
        <v>0.8</v>
      </c>
      <c r="DA30" s="636"/>
      <c r="DB30" s="636"/>
      <c r="DC30" s="637"/>
      <c r="DD30" s="627">
        <v>91281</v>
      </c>
      <c r="DE30" s="622"/>
      <c r="DF30" s="622"/>
      <c r="DG30" s="622"/>
      <c r="DH30" s="622"/>
      <c r="DI30" s="622"/>
      <c r="DJ30" s="622"/>
      <c r="DK30" s="623"/>
      <c r="DL30" s="627">
        <v>91281</v>
      </c>
      <c r="DM30" s="622"/>
      <c r="DN30" s="622"/>
      <c r="DO30" s="622"/>
      <c r="DP30" s="622"/>
      <c r="DQ30" s="622"/>
      <c r="DR30" s="622"/>
      <c r="DS30" s="622"/>
      <c r="DT30" s="622"/>
      <c r="DU30" s="622"/>
      <c r="DV30" s="623"/>
      <c r="DW30" s="624">
        <v>3.1</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99.8</v>
      </c>
      <c r="BH31" s="684"/>
      <c r="BI31" s="684"/>
      <c r="BJ31" s="684"/>
      <c r="BK31" s="684"/>
      <c r="BL31" s="684"/>
      <c r="BM31" s="685">
        <v>99</v>
      </c>
      <c r="BN31" s="684"/>
      <c r="BO31" s="684"/>
      <c r="BP31" s="684"/>
      <c r="BQ31" s="686"/>
      <c r="BR31" s="683">
        <v>99.7</v>
      </c>
      <c r="BS31" s="684"/>
      <c r="BT31" s="684"/>
      <c r="BU31" s="684"/>
      <c r="BV31" s="684"/>
      <c r="BW31" s="684"/>
      <c r="BX31" s="685">
        <v>98.9</v>
      </c>
      <c r="BY31" s="684"/>
      <c r="BZ31" s="684"/>
      <c r="CA31" s="684"/>
      <c r="CB31" s="686"/>
      <c r="CD31" s="642"/>
      <c r="CE31" s="643"/>
      <c r="CF31" s="618" t="s">
        <v>301</v>
      </c>
      <c r="CG31" s="619"/>
      <c r="CH31" s="619"/>
      <c r="CI31" s="619"/>
      <c r="CJ31" s="619"/>
      <c r="CK31" s="619"/>
      <c r="CL31" s="619"/>
      <c r="CM31" s="619"/>
      <c r="CN31" s="619"/>
      <c r="CO31" s="619"/>
      <c r="CP31" s="619"/>
      <c r="CQ31" s="620"/>
      <c r="CR31" s="621">
        <v>984</v>
      </c>
      <c r="CS31" s="634"/>
      <c r="CT31" s="634"/>
      <c r="CU31" s="634"/>
      <c r="CV31" s="634"/>
      <c r="CW31" s="634"/>
      <c r="CX31" s="634"/>
      <c r="CY31" s="635"/>
      <c r="CZ31" s="624">
        <v>0</v>
      </c>
      <c r="DA31" s="636"/>
      <c r="DB31" s="636"/>
      <c r="DC31" s="637"/>
      <c r="DD31" s="627">
        <v>984</v>
      </c>
      <c r="DE31" s="634"/>
      <c r="DF31" s="634"/>
      <c r="DG31" s="634"/>
      <c r="DH31" s="634"/>
      <c r="DI31" s="634"/>
      <c r="DJ31" s="634"/>
      <c r="DK31" s="635"/>
      <c r="DL31" s="627">
        <v>984</v>
      </c>
      <c r="DM31" s="634"/>
      <c r="DN31" s="634"/>
      <c r="DO31" s="634"/>
      <c r="DP31" s="634"/>
      <c r="DQ31" s="634"/>
      <c r="DR31" s="634"/>
      <c r="DS31" s="634"/>
      <c r="DT31" s="634"/>
      <c r="DU31" s="634"/>
      <c r="DV31" s="635"/>
      <c r="DW31" s="624">
        <v>0</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1108123</v>
      </c>
      <c r="S32" s="622"/>
      <c r="T32" s="622"/>
      <c r="U32" s="622"/>
      <c r="V32" s="622"/>
      <c r="W32" s="622"/>
      <c r="X32" s="622"/>
      <c r="Y32" s="623"/>
      <c r="Z32" s="659">
        <v>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99.4</v>
      </c>
      <c r="BH32" s="634"/>
      <c r="BI32" s="634"/>
      <c r="BJ32" s="634"/>
      <c r="BK32" s="634"/>
      <c r="BL32" s="634"/>
      <c r="BM32" s="625">
        <v>97.1</v>
      </c>
      <c r="BN32" s="634"/>
      <c r="BO32" s="634"/>
      <c r="BP32" s="634"/>
      <c r="BQ32" s="657"/>
      <c r="BR32" s="687">
        <v>99.3</v>
      </c>
      <c r="BS32" s="634"/>
      <c r="BT32" s="634"/>
      <c r="BU32" s="634"/>
      <c r="BV32" s="634"/>
      <c r="BW32" s="634"/>
      <c r="BX32" s="625">
        <v>97</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133954</v>
      </c>
      <c r="S33" s="622"/>
      <c r="T33" s="622"/>
      <c r="U33" s="622"/>
      <c r="V33" s="622"/>
      <c r="W33" s="622"/>
      <c r="X33" s="622"/>
      <c r="Y33" s="623"/>
      <c r="Z33" s="659">
        <v>1.1000000000000001</v>
      </c>
      <c r="AA33" s="659"/>
      <c r="AB33" s="659"/>
      <c r="AC33" s="659"/>
      <c r="AD33" s="660">
        <v>8070</v>
      </c>
      <c r="AE33" s="660"/>
      <c r="AF33" s="660"/>
      <c r="AG33" s="660"/>
      <c r="AH33" s="660"/>
      <c r="AI33" s="660"/>
      <c r="AJ33" s="660"/>
      <c r="AK33" s="660"/>
      <c r="AL33" s="624">
        <v>0.3</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99.9</v>
      </c>
      <c r="BH33" s="606"/>
      <c r="BI33" s="606"/>
      <c r="BJ33" s="606"/>
      <c r="BK33" s="606"/>
      <c r="BL33" s="606"/>
      <c r="BM33" s="652">
        <v>99.7</v>
      </c>
      <c r="BN33" s="606"/>
      <c r="BO33" s="606"/>
      <c r="BP33" s="606"/>
      <c r="BQ33" s="669"/>
      <c r="BR33" s="682">
        <v>99.9</v>
      </c>
      <c r="BS33" s="606"/>
      <c r="BT33" s="606"/>
      <c r="BU33" s="606"/>
      <c r="BV33" s="606"/>
      <c r="BW33" s="606"/>
      <c r="BX33" s="652">
        <v>99.7</v>
      </c>
      <c r="BY33" s="606"/>
      <c r="BZ33" s="606"/>
      <c r="CA33" s="606"/>
      <c r="CB33" s="669"/>
      <c r="CD33" s="618" t="s">
        <v>308</v>
      </c>
      <c r="CE33" s="619"/>
      <c r="CF33" s="619"/>
      <c r="CG33" s="619"/>
      <c r="CH33" s="619"/>
      <c r="CI33" s="619"/>
      <c r="CJ33" s="619"/>
      <c r="CK33" s="619"/>
      <c r="CL33" s="619"/>
      <c r="CM33" s="619"/>
      <c r="CN33" s="619"/>
      <c r="CO33" s="619"/>
      <c r="CP33" s="619"/>
      <c r="CQ33" s="620"/>
      <c r="CR33" s="621">
        <v>6690720</v>
      </c>
      <c r="CS33" s="634"/>
      <c r="CT33" s="634"/>
      <c r="CU33" s="634"/>
      <c r="CV33" s="634"/>
      <c r="CW33" s="634"/>
      <c r="CX33" s="634"/>
      <c r="CY33" s="635"/>
      <c r="CZ33" s="624">
        <v>61.6</v>
      </c>
      <c r="DA33" s="636"/>
      <c r="DB33" s="636"/>
      <c r="DC33" s="637"/>
      <c r="DD33" s="627">
        <v>3804475</v>
      </c>
      <c r="DE33" s="634"/>
      <c r="DF33" s="634"/>
      <c r="DG33" s="634"/>
      <c r="DH33" s="634"/>
      <c r="DI33" s="634"/>
      <c r="DJ33" s="634"/>
      <c r="DK33" s="635"/>
      <c r="DL33" s="627">
        <v>1545888</v>
      </c>
      <c r="DM33" s="634"/>
      <c r="DN33" s="634"/>
      <c r="DO33" s="634"/>
      <c r="DP33" s="634"/>
      <c r="DQ33" s="634"/>
      <c r="DR33" s="634"/>
      <c r="DS33" s="634"/>
      <c r="DT33" s="634"/>
      <c r="DU33" s="634"/>
      <c r="DV33" s="635"/>
      <c r="DW33" s="624">
        <v>52.3</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70428</v>
      </c>
      <c r="S34" s="622"/>
      <c r="T34" s="622"/>
      <c r="U34" s="622"/>
      <c r="V34" s="622"/>
      <c r="W34" s="622"/>
      <c r="X34" s="622"/>
      <c r="Y34" s="623"/>
      <c r="Z34" s="659">
        <v>0.6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1952225</v>
      </c>
      <c r="CS34" s="622"/>
      <c r="CT34" s="622"/>
      <c r="CU34" s="622"/>
      <c r="CV34" s="622"/>
      <c r="CW34" s="622"/>
      <c r="CX34" s="622"/>
      <c r="CY34" s="623"/>
      <c r="CZ34" s="624">
        <v>18</v>
      </c>
      <c r="DA34" s="636"/>
      <c r="DB34" s="636"/>
      <c r="DC34" s="637"/>
      <c r="DD34" s="627">
        <v>1160003</v>
      </c>
      <c r="DE34" s="622"/>
      <c r="DF34" s="622"/>
      <c r="DG34" s="622"/>
      <c r="DH34" s="622"/>
      <c r="DI34" s="622"/>
      <c r="DJ34" s="622"/>
      <c r="DK34" s="623"/>
      <c r="DL34" s="627">
        <v>723725</v>
      </c>
      <c r="DM34" s="622"/>
      <c r="DN34" s="622"/>
      <c r="DO34" s="622"/>
      <c r="DP34" s="622"/>
      <c r="DQ34" s="622"/>
      <c r="DR34" s="622"/>
      <c r="DS34" s="622"/>
      <c r="DT34" s="622"/>
      <c r="DU34" s="622"/>
      <c r="DV34" s="623"/>
      <c r="DW34" s="624">
        <v>24.5</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2810059</v>
      </c>
      <c r="S35" s="622"/>
      <c r="T35" s="622"/>
      <c r="U35" s="622"/>
      <c r="V35" s="622"/>
      <c r="W35" s="622"/>
      <c r="X35" s="622"/>
      <c r="Y35" s="623"/>
      <c r="Z35" s="659">
        <v>22.9</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322808</v>
      </c>
      <c r="CS35" s="634"/>
      <c r="CT35" s="634"/>
      <c r="CU35" s="634"/>
      <c r="CV35" s="634"/>
      <c r="CW35" s="634"/>
      <c r="CX35" s="634"/>
      <c r="CY35" s="635"/>
      <c r="CZ35" s="624">
        <v>3</v>
      </c>
      <c r="DA35" s="636"/>
      <c r="DB35" s="636"/>
      <c r="DC35" s="637"/>
      <c r="DD35" s="627">
        <v>214619</v>
      </c>
      <c r="DE35" s="634"/>
      <c r="DF35" s="634"/>
      <c r="DG35" s="634"/>
      <c r="DH35" s="634"/>
      <c r="DI35" s="634"/>
      <c r="DJ35" s="634"/>
      <c r="DK35" s="635"/>
      <c r="DL35" s="627">
        <v>152418</v>
      </c>
      <c r="DM35" s="634"/>
      <c r="DN35" s="634"/>
      <c r="DO35" s="634"/>
      <c r="DP35" s="634"/>
      <c r="DQ35" s="634"/>
      <c r="DR35" s="634"/>
      <c r="DS35" s="634"/>
      <c r="DT35" s="634"/>
      <c r="DU35" s="634"/>
      <c r="DV35" s="635"/>
      <c r="DW35" s="624">
        <v>5.2</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570652</v>
      </c>
      <c r="S36" s="622"/>
      <c r="T36" s="622"/>
      <c r="U36" s="622"/>
      <c r="V36" s="622"/>
      <c r="W36" s="622"/>
      <c r="X36" s="622"/>
      <c r="Y36" s="623"/>
      <c r="Z36" s="659">
        <v>4.7</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710954</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99242</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1389441</v>
      </c>
      <c r="CS36" s="622"/>
      <c r="CT36" s="622"/>
      <c r="CU36" s="622"/>
      <c r="CV36" s="622"/>
      <c r="CW36" s="622"/>
      <c r="CX36" s="622"/>
      <c r="CY36" s="623"/>
      <c r="CZ36" s="624">
        <v>12.8</v>
      </c>
      <c r="DA36" s="636"/>
      <c r="DB36" s="636"/>
      <c r="DC36" s="637"/>
      <c r="DD36" s="627">
        <v>1047870</v>
      </c>
      <c r="DE36" s="622"/>
      <c r="DF36" s="622"/>
      <c r="DG36" s="622"/>
      <c r="DH36" s="622"/>
      <c r="DI36" s="622"/>
      <c r="DJ36" s="622"/>
      <c r="DK36" s="623"/>
      <c r="DL36" s="627">
        <v>411611</v>
      </c>
      <c r="DM36" s="622"/>
      <c r="DN36" s="622"/>
      <c r="DO36" s="622"/>
      <c r="DP36" s="622"/>
      <c r="DQ36" s="622"/>
      <c r="DR36" s="622"/>
      <c r="DS36" s="622"/>
      <c r="DT36" s="622"/>
      <c r="DU36" s="622"/>
      <c r="DV36" s="623"/>
      <c r="DW36" s="624">
        <v>13.9</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311422</v>
      </c>
      <c r="S37" s="622"/>
      <c r="T37" s="622"/>
      <c r="U37" s="622"/>
      <c r="V37" s="622"/>
      <c r="W37" s="622"/>
      <c r="X37" s="622"/>
      <c r="Y37" s="623"/>
      <c r="Z37" s="659">
        <v>2.5</v>
      </c>
      <c r="AA37" s="659"/>
      <c r="AB37" s="659"/>
      <c r="AC37" s="659"/>
      <c r="AD37" s="660" t="s">
        <v>122</v>
      </c>
      <c r="AE37" s="660"/>
      <c r="AF37" s="660"/>
      <c r="AG37" s="660"/>
      <c r="AH37" s="660"/>
      <c r="AI37" s="660"/>
      <c r="AJ37" s="660"/>
      <c r="AK37" s="660"/>
      <c r="AL37" s="624" t="s">
        <v>122</v>
      </c>
      <c r="AM37" s="625"/>
      <c r="AN37" s="625"/>
      <c r="AO37" s="661"/>
      <c r="AQ37" s="654" t="s">
        <v>320</v>
      </c>
      <c r="AR37" s="655"/>
      <c r="AS37" s="655"/>
      <c r="AT37" s="655"/>
      <c r="AU37" s="655"/>
      <c r="AV37" s="655"/>
      <c r="AW37" s="655"/>
      <c r="AX37" s="655"/>
      <c r="AY37" s="656"/>
      <c r="AZ37" s="621">
        <v>307277</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86597</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331961</v>
      </c>
      <c r="CS37" s="634"/>
      <c r="CT37" s="634"/>
      <c r="CU37" s="634"/>
      <c r="CV37" s="634"/>
      <c r="CW37" s="634"/>
      <c r="CX37" s="634"/>
      <c r="CY37" s="635"/>
      <c r="CZ37" s="624">
        <v>3.1</v>
      </c>
      <c r="DA37" s="636"/>
      <c r="DB37" s="636"/>
      <c r="DC37" s="637"/>
      <c r="DD37" s="627">
        <v>251961</v>
      </c>
      <c r="DE37" s="634"/>
      <c r="DF37" s="634"/>
      <c r="DG37" s="634"/>
      <c r="DH37" s="634"/>
      <c r="DI37" s="634"/>
      <c r="DJ37" s="634"/>
      <c r="DK37" s="635"/>
      <c r="DL37" s="627">
        <v>149245</v>
      </c>
      <c r="DM37" s="634"/>
      <c r="DN37" s="634"/>
      <c r="DO37" s="634"/>
      <c r="DP37" s="634"/>
      <c r="DQ37" s="634"/>
      <c r="DR37" s="634"/>
      <c r="DS37" s="634"/>
      <c r="DT37" s="634"/>
      <c r="DU37" s="634"/>
      <c r="DV37" s="635"/>
      <c r="DW37" s="624">
        <v>5</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t="s">
        <v>122</v>
      </c>
      <c r="S38" s="622"/>
      <c r="T38" s="622"/>
      <c r="U38" s="622"/>
      <c r="V38" s="622"/>
      <c r="W38" s="622"/>
      <c r="X38" s="622"/>
      <c r="Y38" s="623"/>
      <c r="Z38" s="659" t="s">
        <v>122</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37908</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1180</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357287</v>
      </c>
      <c r="CS38" s="622"/>
      <c r="CT38" s="622"/>
      <c r="CU38" s="622"/>
      <c r="CV38" s="622"/>
      <c r="CW38" s="622"/>
      <c r="CX38" s="622"/>
      <c r="CY38" s="623"/>
      <c r="CZ38" s="624">
        <v>3.3</v>
      </c>
      <c r="DA38" s="636"/>
      <c r="DB38" s="636"/>
      <c r="DC38" s="637"/>
      <c r="DD38" s="627">
        <v>275145</v>
      </c>
      <c r="DE38" s="622"/>
      <c r="DF38" s="622"/>
      <c r="DG38" s="622"/>
      <c r="DH38" s="622"/>
      <c r="DI38" s="622"/>
      <c r="DJ38" s="622"/>
      <c r="DK38" s="623"/>
      <c r="DL38" s="627">
        <v>258134</v>
      </c>
      <c r="DM38" s="622"/>
      <c r="DN38" s="622"/>
      <c r="DO38" s="622"/>
      <c r="DP38" s="622"/>
      <c r="DQ38" s="622"/>
      <c r="DR38" s="622"/>
      <c r="DS38" s="622"/>
      <c r="DT38" s="622"/>
      <c r="DU38" s="622"/>
      <c r="DV38" s="623"/>
      <c r="DW38" s="624">
        <v>8.6999999999999993</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8482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1830</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2608959</v>
      </c>
      <c r="CS39" s="634"/>
      <c r="CT39" s="634"/>
      <c r="CU39" s="634"/>
      <c r="CV39" s="634"/>
      <c r="CW39" s="634"/>
      <c r="CX39" s="634"/>
      <c r="CY39" s="635"/>
      <c r="CZ39" s="624">
        <v>24</v>
      </c>
      <c r="DA39" s="636"/>
      <c r="DB39" s="636"/>
      <c r="DC39" s="637"/>
      <c r="DD39" s="627">
        <v>1076838</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t="s">
        <v>122</v>
      </c>
      <c r="S40" s="622"/>
      <c r="T40" s="622"/>
      <c r="U40" s="622"/>
      <c r="V40" s="622"/>
      <c r="W40" s="622"/>
      <c r="X40" s="622"/>
      <c r="Y40" s="623"/>
      <c r="Z40" s="659" t="s">
        <v>122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13</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60000</v>
      </c>
      <c r="CS40" s="622"/>
      <c r="CT40" s="622"/>
      <c r="CU40" s="622"/>
      <c r="CV40" s="622"/>
      <c r="CW40" s="622"/>
      <c r="CX40" s="622"/>
      <c r="CY40" s="623"/>
      <c r="CZ40" s="624">
        <v>0.6</v>
      </c>
      <c r="DA40" s="636"/>
      <c r="DB40" s="636"/>
      <c r="DC40" s="637"/>
      <c r="DD40" s="627">
        <v>30000</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12256192</v>
      </c>
      <c r="S41" s="646"/>
      <c r="T41" s="646"/>
      <c r="U41" s="646"/>
      <c r="V41" s="646"/>
      <c r="W41" s="646"/>
      <c r="X41" s="646"/>
      <c r="Y41" s="649"/>
      <c r="Z41" s="650">
        <v>100</v>
      </c>
      <c r="AA41" s="650"/>
      <c r="AB41" s="650"/>
      <c r="AC41" s="650"/>
      <c r="AD41" s="651">
        <v>2957092</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111735</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v>44</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245552</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482</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2731333</v>
      </c>
      <c r="CS42" s="634"/>
      <c r="CT42" s="634"/>
      <c r="CU42" s="634"/>
      <c r="CV42" s="634"/>
      <c r="CW42" s="634"/>
      <c r="CX42" s="634"/>
      <c r="CY42" s="635"/>
      <c r="CZ42" s="624">
        <v>25.1</v>
      </c>
      <c r="DA42" s="636"/>
      <c r="DB42" s="636"/>
      <c r="DC42" s="637"/>
      <c r="DD42" s="627">
        <v>735059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79643</v>
      </c>
      <c r="CS43" s="634"/>
      <c r="CT43" s="634"/>
      <c r="CU43" s="634"/>
      <c r="CV43" s="634"/>
      <c r="CW43" s="634"/>
      <c r="CX43" s="634"/>
      <c r="CY43" s="635"/>
      <c r="CZ43" s="624">
        <v>0.7</v>
      </c>
      <c r="DA43" s="636"/>
      <c r="DB43" s="636"/>
      <c r="DC43" s="637"/>
      <c r="DD43" s="627">
        <v>62552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2260266</v>
      </c>
      <c r="CS44" s="622"/>
      <c r="CT44" s="622"/>
      <c r="CU44" s="622"/>
      <c r="CV44" s="622"/>
      <c r="CW44" s="622"/>
      <c r="CX44" s="622"/>
      <c r="CY44" s="623"/>
      <c r="CZ44" s="624">
        <v>20.8</v>
      </c>
      <c r="DA44" s="625"/>
      <c r="DB44" s="625"/>
      <c r="DC44" s="626"/>
      <c r="DD44" s="627">
        <v>497295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1621196</v>
      </c>
      <c r="CS45" s="634"/>
      <c r="CT45" s="634"/>
      <c r="CU45" s="634"/>
      <c r="CV45" s="634"/>
      <c r="CW45" s="634"/>
      <c r="CX45" s="634"/>
      <c r="CY45" s="635"/>
      <c r="CZ45" s="624">
        <v>14.9</v>
      </c>
      <c r="DA45" s="636"/>
      <c r="DB45" s="636"/>
      <c r="DC45" s="637"/>
      <c r="DD45" s="627">
        <v>365989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639070</v>
      </c>
      <c r="CS46" s="622"/>
      <c r="CT46" s="622"/>
      <c r="CU46" s="622"/>
      <c r="CV46" s="622"/>
      <c r="CW46" s="622"/>
      <c r="CX46" s="622"/>
      <c r="CY46" s="623"/>
      <c r="CZ46" s="624">
        <v>5.9</v>
      </c>
      <c r="DA46" s="625"/>
      <c r="DB46" s="625"/>
      <c r="DC46" s="626"/>
      <c r="DD46" s="627">
        <v>131306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471067</v>
      </c>
      <c r="CS47" s="634"/>
      <c r="CT47" s="634"/>
      <c r="CU47" s="634"/>
      <c r="CV47" s="634"/>
      <c r="CW47" s="634"/>
      <c r="CX47" s="634"/>
      <c r="CY47" s="635"/>
      <c r="CZ47" s="624">
        <v>4.3</v>
      </c>
      <c r="DA47" s="636"/>
      <c r="DB47" s="636"/>
      <c r="DC47" s="637"/>
      <c r="DD47" s="627">
        <v>237764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10866268</v>
      </c>
      <c r="CS49" s="606"/>
      <c r="CT49" s="606"/>
      <c r="CU49" s="606"/>
      <c r="CV49" s="606"/>
      <c r="CW49" s="606"/>
      <c r="CX49" s="606"/>
      <c r="CY49" s="607"/>
      <c r="CZ49" s="608">
        <v>100</v>
      </c>
      <c r="DA49" s="609"/>
      <c r="DB49" s="609"/>
      <c r="DC49" s="610"/>
      <c r="DD49" s="611">
        <v>5130647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kAVEH8sMM+qT2KiT5D2LuUQ4CfNPKpIB+uxlXbU+vVDMyVYRJUtgeaYsZOCTEFYVkrJTA438W0mnxev9yZow6A==" saltValue="gpCaywRhwCDbVDaPqDwNW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U75" sqref="AU75:AY7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12256</v>
      </c>
      <c r="R7" s="1103"/>
      <c r="S7" s="1103"/>
      <c r="T7" s="1103"/>
      <c r="U7" s="1103"/>
      <c r="V7" s="1103">
        <v>10866</v>
      </c>
      <c r="W7" s="1103"/>
      <c r="X7" s="1103"/>
      <c r="Y7" s="1103"/>
      <c r="Z7" s="1103"/>
      <c r="AA7" s="1103">
        <f>Q7-V7</f>
        <v>1390</v>
      </c>
      <c r="AB7" s="1103"/>
      <c r="AC7" s="1103"/>
      <c r="AD7" s="1103"/>
      <c r="AE7" s="1104"/>
      <c r="AF7" s="1105">
        <v>427</v>
      </c>
      <c r="AG7" s="1106"/>
      <c r="AH7" s="1106"/>
      <c r="AI7" s="1106"/>
      <c r="AJ7" s="1107"/>
      <c r="AK7" s="1108">
        <v>2810</v>
      </c>
      <c r="AL7" s="1109"/>
      <c r="AM7" s="1109"/>
      <c r="AN7" s="1109"/>
      <c r="AO7" s="1109"/>
      <c r="AP7" s="1109">
        <v>411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556</v>
      </c>
      <c r="BT7" s="1100"/>
      <c r="BU7" s="1100"/>
      <c r="BV7" s="1100"/>
      <c r="BW7" s="1100"/>
      <c r="BX7" s="1100"/>
      <c r="BY7" s="1100"/>
      <c r="BZ7" s="1100"/>
      <c r="CA7" s="1100"/>
      <c r="CB7" s="1100"/>
      <c r="CC7" s="1100"/>
      <c r="CD7" s="1100"/>
      <c r="CE7" s="1100"/>
      <c r="CF7" s="1100"/>
      <c r="CG7" s="1112"/>
      <c r="CH7" s="1096">
        <v>65</v>
      </c>
      <c r="CI7" s="1097"/>
      <c r="CJ7" s="1097"/>
      <c r="CK7" s="1097"/>
      <c r="CL7" s="1098"/>
      <c r="CM7" s="1096">
        <v>607</v>
      </c>
      <c r="CN7" s="1097"/>
      <c r="CO7" s="1097"/>
      <c r="CP7" s="1097"/>
      <c r="CQ7" s="1098"/>
      <c r="CR7" s="1096">
        <v>290</v>
      </c>
      <c r="CS7" s="1097"/>
      <c r="CT7" s="1097"/>
      <c r="CU7" s="1097"/>
      <c r="CV7" s="1098"/>
      <c r="CW7" s="1096" t="s">
        <v>557</v>
      </c>
      <c r="CX7" s="1097"/>
      <c r="CY7" s="1097"/>
      <c r="CZ7" s="1097"/>
      <c r="DA7" s="1098"/>
      <c r="DB7" s="1096" t="s">
        <v>557</v>
      </c>
      <c r="DC7" s="1097"/>
      <c r="DD7" s="1097"/>
      <c r="DE7" s="1097"/>
      <c r="DF7" s="1098"/>
      <c r="DG7" s="1096" t="s">
        <v>557</v>
      </c>
      <c r="DH7" s="1097"/>
      <c r="DI7" s="1097"/>
      <c r="DJ7" s="1097"/>
      <c r="DK7" s="1098"/>
      <c r="DL7" s="1096" t="s">
        <v>557</v>
      </c>
      <c r="DM7" s="1097"/>
      <c r="DN7" s="1097"/>
      <c r="DO7" s="1097"/>
      <c r="DP7" s="1098"/>
      <c r="DQ7" s="1096" t="s">
        <v>557</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12256</v>
      </c>
      <c r="R23" s="1061"/>
      <c r="S23" s="1061"/>
      <c r="T23" s="1061"/>
      <c r="U23" s="1061"/>
      <c r="V23" s="1061">
        <v>10866</v>
      </c>
      <c r="W23" s="1061"/>
      <c r="X23" s="1061"/>
      <c r="Y23" s="1061"/>
      <c r="Z23" s="1061"/>
      <c r="AA23" s="1061">
        <v>1390</v>
      </c>
      <c r="AB23" s="1061"/>
      <c r="AC23" s="1061"/>
      <c r="AD23" s="1061"/>
      <c r="AE23" s="1068"/>
      <c r="AF23" s="1069">
        <v>427</v>
      </c>
      <c r="AG23" s="1061"/>
      <c r="AH23" s="1061"/>
      <c r="AI23" s="1061"/>
      <c r="AJ23" s="1070"/>
      <c r="AK23" s="1071"/>
      <c r="AL23" s="1072"/>
      <c r="AM23" s="1072"/>
      <c r="AN23" s="1072"/>
      <c r="AO23" s="1072"/>
      <c r="AP23" s="1061">
        <v>411</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1370</v>
      </c>
      <c r="R28" s="1051"/>
      <c r="S28" s="1051"/>
      <c r="T28" s="1051"/>
      <c r="U28" s="1051"/>
      <c r="V28" s="1051">
        <v>1270</v>
      </c>
      <c r="W28" s="1051"/>
      <c r="X28" s="1051"/>
      <c r="Y28" s="1051"/>
      <c r="Z28" s="1051"/>
      <c r="AA28" s="1051">
        <v>99</v>
      </c>
      <c r="AB28" s="1051"/>
      <c r="AC28" s="1051"/>
      <c r="AD28" s="1051"/>
      <c r="AE28" s="1052"/>
      <c r="AF28" s="1053">
        <v>99</v>
      </c>
      <c r="AG28" s="1051"/>
      <c r="AH28" s="1051"/>
      <c r="AI28" s="1051"/>
      <c r="AJ28" s="1054"/>
      <c r="AK28" s="1042">
        <v>112</v>
      </c>
      <c r="AL28" s="1043"/>
      <c r="AM28" s="1043"/>
      <c r="AN28" s="1043"/>
      <c r="AO28" s="1043"/>
      <c r="AP28" s="1043" t="s">
        <v>557</v>
      </c>
      <c r="AQ28" s="1043"/>
      <c r="AR28" s="1043"/>
      <c r="AS28" s="1043"/>
      <c r="AT28" s="1043"/>
      <c r="AU28" s="1043" t="s">
        <v>557</v>
      </c>
      <c r="AV28" s="1043"/>
      <c r="AW28" s="1043"/>
      <c r="AX28" s="1043"/>
      <c r="AY28" s="1043"/>
      <c r="AZ28" s="1044" t="s">
        <v>557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954</v>
      </c>
      <c r="R29" s="1039"/>
      <c r="S29" s="1039"/>
      <c r="T29" s="1039"/>
      <c r="U29" s="1039"/>
      <c r="V29" s="1039">
        <v>819</v>
      </c>
      <c r="W29" s="1039"/>
      <c r="X29" s="1039"/>
      <c r="Y29" s="1039"/>
      <c r="Z29" s="1039"/>
      <c r="AA29" s="1039">
        <v>135</v>
      </c>
      <c r="AB29" s="1039"/>
      <c r="AC29" s="1039"/>
      <c r="AD29" s="1039"/>
      <c r="AE29" s="1040"/>
      <c r="AF29" s="1035">
        <v>135</v>
      </c>
      <c r="AG29" s="1036"/>
      <c r="AH29" s="1036"/>
      <c r="AI29" s="1036"/>
      <c r="AJ29" s="1037"/>
      <c r="AK29" s="980">
        <v>140</v>
      </c>
      <c r="AL29" s="971"/>
      <c r="AM29" s="971"/>
      <c r="AN29" s="971"/>
      <c r="AO29" s="971"/>
      <c r="AP29" s="971" t="s">
        <v>557</v>
      </c>
      <c r="AQ29" s="971"/>
      <c r="AR29" s="971"/>
      <c r="AS29" s="971"/>
      <c r="AT29" s="971"/>
      <c r="AU29" s="971" t="s">
        <v>557</v>
      </c>
      <c r="AV29" s="971"/>
      <c r="AW29" s="971"/>
      <c r="AX29" s="971"/>
      <c r="AY29" s="971"/>
      <c r="AZ29" s="1041" t="s">
        <v>557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37</v>
      </c>
      <c r="R30" s="1039"/>
      <c r="S30" s="1039"/>
      <c r="T30" s="1039"/>
      <c r="U30" s="1039"/>
      <c r="V30" s="1039">
        <v>37</v>
      </c>
      <c r="W30" s="1039"/>
      <c r="X30" s="1039"/>
      <c r="Y30" s="1039"/>
      <c r="Z30" s="1039"/>
      <c r="AA30" s="1039">
        <v>1</v>
      </c>
      <c r="AB30" s="1039"/>
      <c r="AC30" s="1039"/>
      <c r="AD30" s="1039"/>
      <c r="AE30" s="1040"/>
      <c r="AF30" s="1035">
        <v>1</v>
      </c>
      <c r="AG30" s="1036"/>
      <c r="AH30" s="1036"/>
      <c r="AI30" s="1036"/>
      <c r="AJ30" s="1037"/>
      <c r="AK30" s="980">
        <v>25</v>
      </c>
      <c r="AL30" s="971"/>
      <c r="AM30" s="971"/>
      <c r="AN30" s="971"/>
      <c r="AO30" s="971"/>
      <c r="AP30" s="971" t="s">
        <v>557</v>
      </c>
      <c r="AQ30" s="971"/>
      <c r="AR30" s="971"/>
      <c r="AS30" s="971"/>
      <c r="AT30" s="971"/>
      <c r="AU30" s="971" t="s">
        <v>557</v>
      </c>
      <c r="AV30" s="971"/>
      <c r="AW30" s="971"/>
      <c r="AX30" s="971"/>
      <c r="AY30" s="971"/>
      <c r="AZ30" s="1041" t="s">
        <v>557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579</v>
      </c>
      <c r="R31" s="1039"/>
      <c r="S31" s="1039"/>
      <c r="T31" s="1039"/>
      <c r="U31" s="1039"/>
      <c r="V31" s="1039">
        <v>504</v>
      </c>
      <c r="W31" s="1039"/>
      <c r="X31" s="1039"/>
      <c r="Y31" s="1039"/>
      <c r="Z31" s="1039"/>
      <c r="AA31" s="1039">
        <v>75</v>
      </c>
      <c r="AB31" s="1039"/>
      <c r="AC31" s="1039"/>
      <c r="AD31" s="1039"/>
      <c r="AE31" s="1040"/>
      <c r="AF31" s="1035">
        <v>52</v>
      </c>
      <c r="AG31" s="1036"/>
      <c r="AH31" s="1036"/>
      <c r="AI31" s="1036"/>
      <c r="AJ31" s="1037"/>
      <c r="AK31" s="980">
        <v>251</v>
      </c>
      <c r="AL31" s="971"/>
      <c r="AM31" s="971"/>
      <c r="AN31" s="971"/>
      <c r="AO31" s="971"/>
      <c r="AP31" s="971">
        <v>736</v>
      </c>
      <c r="AQ31" s="971"/>
      <c r="AR31" s="971"/>
      <c r="AS31" s="971"/>
      <c r="AT31" s="971"/>
      <c r="AU31" s="971" t="s">
        <v>557</v>
      </c>
      <c r="AV31" s="971"/>
      <c r="AW31" s="971"/>
      <c r="AX31" s="971"/>
      <c r="AY31" s="971"/>
      <c r="AZ31" s="1041" t="s">
        <v>557</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39</v>
      </c>
      <c r="R32" s="1039"/>
      <c r="S32" s="1039"/>
      <c r="T32" s="1039"/>
      <c r="U32" s="1039"/>
      <c r="V32" s="1039">
        <v>39</v>
      </c>
      <c r="W32" s="1039"/>
      <c r="X32" s="1039"/>
      <c r="Y32" s="1039"/>
      <c r="Z32" s="1039"/>
      <c r="AA32" s="1039" t="s">
        <v>557</v>
      </c>
      <c r="AB32" s="1039"/>
      <c r="AC32" s="1039"/>
      <c r="AD32" s="1039"/>
      <c r="AE32" s="1040"/>
      <c r="AF32" s="1035">
        <v>94</v>
      </c>
      <c r="AG32" s="1036"/>
      <c r="AH32" s="1036"/>
      <c r="AI32" s="1036"/>
      <c r="AJ32" s="1037"/>
      <c r="AK32" s="980" t="s">
        <v>557</v>
      </c>
      <c r="AL32" s="971"/>
      <c r="AM32" s="971"/>
      <c r="AN32" s="971"/>
      <c r="AO32" s="971"/>
      <c r="AP32" s="971" t="s">
        <v>557</v>
      </c>
      <c r="AQ32" s="971"/>
      <c r="AR32" s="971"/>
      <c r="AS32" s="971"/>
      <c r="AT32" s="971"/>
      <c r="AU32" s="971" t="s">
        <v>557</v>
      </c>
      <c r="AV32" s="971"/>
      <c r="AW32" s="971"/>
      <c r="AX32" s="971"/>
      <c r="AY32" s="971"/>
      <c r="AZ32" s="1041" t="s">
        <v>557</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381</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400</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548</v>
      </c>
      <c r="C68" s="986"/>
      <c r="D68" s="986"/>
      <c r="E68" s="986"/>
      <c r="F68" s="986"/>
      <c r="G68" s="986"/>
      <c r="H68" s="986"/>
      <c r="I68" s="986"/>
      <c r="J68" s="986"/>
      <c r="K68" s="986"/>
      <c r="L68" s="986"/>
      <c r="M68" s="986"/>
      <c r="N68" s="986"/>
      <c r="O68" s="986"/>
      <c r="P68" s="987"/>
      <c r="Q68" s="988">
        <v>7299</v>
      </c>
      <c r="R68" s="982"/>
      <c r="S68" s="982"/>
      <c r="T68" s="982"/>
      <c r="U68" s="982"/>
      <c r="V68" s="982">
        <v>4954</v>
      </c>
      <c r="W68" s="982"/>
      <c r="X68" s="982"/>
      <c r="Y68" s="982"/>
      <c r="Z68" s="982"/>
      <c r="AA68" s="982">
        <v>2345</v>
      </c>
      <c r="AB68" s="982"/>
      <c r="AC68" s="982"/>
      <c r="AD68" s="982"/>
      <c r="AE68" s="982"/>
      <c r="AF68" s="982" t="s">
        <v>557</v>
      </c>
      <c r="AG68" s="982"/>
      <c r="AH68" s="982"/>
      <c r="AI68" s="982"/>
      <c r="AJ68" s="982"/>
      <c r="AK68" s="982">
        <v>14</v>
      </c>
      <c r="AL68" s="982"/>
      <c r="AM68" s="982"/>
      <c r="AN68" s="982"/>
      <c r="AO68" s="982"/>
      <c r="AP68" s="982" t="s">
        <v>487</v>
      </c>
      <c r="AQ68" s="982"/>
      <c r="AR68" s="982"/>
      <c r="AS68" s="982"/>
      <c r="AT68" s="982"/>
      <c r="AU68" s="982" t="s">
        <v>487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549</v>
      </c>
      <c r="C69" s="975"/>
      <c r="D69" s="975"/>
      <c r="E69" s="975"/>
      <c r="F69" s="975"/>
      <c r="G69" s="975"/>
      <c r="H69" s="975"/>
      <c r="I69" s="975"/>
      <c r="J69" s="975"/>
      <c r="K69" s="975"/>
      <c r="L69" s="975"/>
      <c r="M69" s="975"/>
      <c r="N69" s="975"/>
      <c r="O69" s="975"/>
      <c r="P69" s="976"/>
      <c r="Q69" s="977">
        <v>1438</v>
      </c>
      <c r="R69" s="971"/>
      <c r="S69" s="971"/>
      <c r="T69" s="971"/>
      <c r="U69" s="971"/>
      <c r="V69" s="971">
        <v>1437</v>
      </c>
      <c r="W69" s="971"/>
      <c r="X69" s="971"/>
      <c r="Y69" s="971"/>
      <c r="Z69" s="971"/>
      <c r="AA69" s="971">
        <v>1</v>
      </c>
      <c r="AB69" s="971"/>
      <c r="AC69" s="971"/>
      <c r="AD69" s="971"/>
      <c r="AE69" s="971"/>
      <c r="AF69" s="971" t="s">
        <v>557</v>
      </c>
      <c r="AG69" s="971"/>
      <c r="AH69" s="971"/>
      <c r="AI69" s="971"/>
      <c r="AJ69" s="971"/>
      <c r="AK69" s="971" t="s">
        <v>487</v>
      </c>
      <c r="AL69" s="971"/>
      <c r="AM69" s="971"/>
      <c r="AN69" s="971"/>
      <c r="AO69" s="971"/>
      <c r="AP69" s="971" t="s">
        <v>487</v>
      </c>
      <c r="AQ69" s="971"/>
      <c r="AR69" s="971"/>
      <c r="AS69" s="971"/>
      <c r="AT69" s="971"/>
      <c r="AU69" s="971" t="s">
        <v>487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550</v>
      </c>
      <c r="C70" s="975"/>
      <c r="D70" s="975"/>
      <c r="E70" s="975"/>
      <c r="F70" s="975"/>
      <c r="G70" s="975"/>
      <c r="H70" s="975"/>
      <c r="I70" s="975"/>
      <c r="J70" s="975"/>
      <c r="K70" s="975"/>
      <c r="L70" s="975"/>
      <c r="M70" s="975"/>
      <c r="N70" s="975"/>
      <c r="O70" s="975"/>
      <c r="P70" s="976"/>
      <c r="Q70" s="977">
        <v>1</v>
      </c>
      <c r="R70" s="971"/>
      <c r="S70" s="971"/>
      <c r="T70" s="971"/>
      <c r="U70" s="971"/>
      <c r="V70" s="971">
        <v>0</v>
      </c>
      <c r="W70" s="971"/>
      <c r="X70" s="971"/>
      <c r="Y70" s="971"/>
      <c r="Z70" s="971"/>
      <c r="AA70" s="971">
        <v>1</v>
      </c>
      <c r="AB70" s="971"/>
      <c r="AC70" s="971"/>
      <c r="AD70" s="971"/>
      <c r="AE70" s="971"/>
      <c r="AF70" s="971" t="s">
        <v>557</v>
      </c>
      <c r="AG70" s="971"/>
      <c r="AH70" s="971"/>
      <c r="AI70" s="971"/>
      <c r="AJ70" s="971"/>
      <c r="AK70" s="971" t="s">
        <v>487</v>
      </c>
      <c r="AL70" s="971"/>
      <c r="AM70" s="971"/>
      <c r="AN70" s="971"/>
      <c r="AO70" s="971"/>
      <c r="AP70" s="971" t="s">
        <v>487</v>
      </c>
      <c r="AQ70" s="971"/>
      <c r="AR70" s="971"/>
      <c r="AS70" s="971"/>
      <c r="AT70" s="971"/>
      <c r="AU70" s="971" t="s">
        <v>487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551</v>
      </c>
      <c r="C71" s="975"/>
      <c r="D71" s="975"/>
      <c r="E71" s="975"/>
      <c r="F71" s="975"/>
      <c r="G71" s="975"/>
      <c r="H71" s="975"/>
      <c r="I71" s="975"/>
      <c r="J71" s="975"/>
      <c r="K71" s="975"/>
      <c r="L71" s="975"/>
      <c r="M71" s="975"/>
      <c r="N71" s="975"/>
      <c r="O71" s="975"/>
      <c r="P71" s="976"/>
      <c r="Q71" s="977">
        <v>49</v>
      </c>
      <c r="R71" s="971"/>
      <c r="S71" s="971"/>
      <c r="T71" s="971"/>
      <c r="U71" s="971"/>
      <c r="V71" s="971">
        <v>27</v>
      </c>
      <c r="W71" s="971"/>
      <c r="X71" s="971"/>
      <c r="Y71" s="971"/>
      <c r="Z71" s="971"/>
      <c r="AA71" s="971">
        <v>22</v>
      </c>
      <c r="AB71" s="971"/>
      <c r="AC71" s="971"/>
      <c r="AD71" s="971"/>
      <c r="AE71" s="971"/>
      <c r="AF71" s="971" t="s">
        <v>557</v>
      </c>
      <c r="AG71" s="971"/>
      <c r="AH71" s="971"/>
      <c r="AI71" s="971"/>
      <c r="AJ71" s="971"/>
      <c r="AK71" s="971" t="s">
        <v>487</v>
      </c>
      <c r="AL71" s="971"/>
      <c r="AM71" s="971"/>
      <c r="AN71" s="971"/>
      <c r="AO71" s="971"/>
      <c r="AP71" s="971" t="s">
        <v>487</v>
      </c>
      <c r="AQ71" s="971"/>
      <c r="AR71" s="971"/>
      <c r="AS71" s="971"/>
      <c r="AT71" s="971"/>
      <c r="AU71" s="971" t="s">
        <v>487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552</v>
      </c>
      <c r="C72" s="975"/>
      <c r="D72" s="975"/>
      <c r="E72" s="975"/>
      <c r="F72" s="975"/>
      <c r="G72" s="975"/>
      <c r="H72" s="975"/>
      <c r="I72" s="975"/>
      <c r="J72" s="975"/>
      <c r="K72" s="975"/>
      <c r="L72" s="975"/>
      <c r="M72" s="975"/>
      <c r="N72" s="975"/>
      <c r="O72" s="975"/>
      <c r="P72" s="976"/>
      <c r="Q72" s="977">
        <v>67</v>
      </c>
      <c r="R72" s="971"/>
      <c r="S72" s="971"/>
      <c r="T72" s="971"/>
      <c r="U72" s="971"/>
      <c r="V72" s="971">
        <v>66</v>
      </c>
      <c r="W72" s="971"/>
      <c r="X72" s="971"/>
      <c r="Y72" s="971"/>
      <c r="Z72" s="971"/>
      <c r="AA72" s="971">
        <v>1</v>
      </c>
      <c r="AB72" s="971"/>
      <c r="AC72" s="971"/>
      <c r="AD72" s="971"/>
      <c r="AE72" s="971"/>
      <c r="AF72" s="971" t="s">
        <v>557</v>
      </c>
      <c r="AG72" s="971"/>
      <c r="AH72" s="971"/>
      <c r="AI72" s="971"/>
      <c r="AJ72" s="971"/>
      <c r="AK72" s="971" t="s">
        <v>487</v>
      </c>
      <c r="AL72" s="971"/>
      <c r="AM72" s="971"/>
      <c r="AN72" s="971"/>
      <c r="AO72" s="971"/>
      <c r="AP72" s="971" t="s">
        <v>487</v>
      </c>
      <c r="AQ72" s="971"/>
      <c r="AR72" s="971"/>
      <c r="AS72" s="971"/>
      <c r="AT72" s="971"/>
      <c r="AU72" s="971" t="s">
        <v>487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553</v>
      </c>
      <c r="C73" s="975"/>
      <c r="D73" s="975"/>
      <c r="E73" s="975"/>
      <c r="F73" s="975"/>
      <c r="G73" s="975"/>
      <c r="H73" s="975"/>
      <c r="I73" s="975"/>
      <c r="J73" s="975"/>
      <c r="K73" s="975"/>
      <c r="L73" s="975"/>
      <c r="M73" s="975"/>
      <c r="N73" s="975"/>
      <c r="O73" s="975"/>
      <c r="P73" s="976"/>
      <c r="Q73" s="977">
        <v>4504</v>
      </c>
      <c r="R73" s="971"/>
      <c r="S73" s="971"/>
      <c r="T73" s="971"/>
      <c r="U73" s="971"/>
      <c r="V73" s="971">
        <v>4453</v>
      </c>
      <c r="W73" s="971"/>
      <c r="X73" s="971"/>
      <c r="Y73" s="971"/>
      <c r="Z73" s="971"/>
      <c r="AA73" s="971">
        <v>51</v>
      </c>
      <c r="AB73" s="971"/>
      <c r="AC73" s="971"/>
      <c r="AD73" s="971"/>
      <c r="AE73" s="971"/>
      <c r="AF73" s="971">
        <v>51</v>
      </c>
      <c r="AG73" s="971"/>
      <c r="AH73" s="971"/>
      <c r="AI73" s="971"/>
      <c r="AJ73" s="971"/>
      <c r="AK73" s="971">
        <v>0</v>
      </c>
      <c r="AL73" s="971"/>
      <c r="AM73" s="971"/>
      <c r="AN73" s="971"/>
      <c r="AO73" s="971"/>
      <c r="AP73" s="971">
        <v>214</v>
      </c>
      <c r="AQ73" s="971"/>
      <c r="AR73" s="971"/>
      <c r="AS73" s="971"/>
      <c r="AT73" s="971"/>
      <c r="AU73" s="971" t="s">
        <v>557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554</v>
      </c>
      <c r="C74" s="975"/>
      <c r="D74" s="975"/>
      <c r="E74" s="975"/>
      <c r="F74" s="975"/>
      <c r="G74" s="975"/>
      <c r="H74" s="975"/>
      <c r="I74" s="975"/>
      <c r="J74" s="975"/>
      <c r="K74" s="975"/>
      <c r="L74" s="975"/>
      <c r="M74" s="975"/>
      <c r="N74" s="975"/>
      <c r="O74" s="975"/>
      <c r="P74" s="976"/>
      <c r="Q74" s="977">
        <v>60</v>
      </c>
      <c r="R74" s="971"/>
      <c r="S74" s="971"/>
      <c r="T74" s="971"/>
      <c r="U74" s="971"/>
      <c r="V74" s="971">
        <v>60</v>
      </c>
      <c r="W74" s="971"/>
      <c r="X74" s="971"/>
      <c r="Y74" s="971"/>
      <c r="Z74" s="971"/>
      <c r="AA74" s="971">
        <v>0</v>
      </c>
      <c r="AB74" s="971"/>
      <c r="AC74" s="971"/>
      <c r="AD74" s="971"/>
      <c r="AE74" s="971"/>
      <c r="AF74" s="971">
        <v>0</v>
      </c>
      <c r="AG74" s="971"/>
      <c r="AH74" s="971"/>
      <c r="AI74" s="971"/>
      <c r="AJ74" s="971"/>
      <c r="AK74" s="971">
        <v>0</v>
      </c>
      <c r="AL74" s="971"/>
      <c r="AM74" s="971"/>
      <c r="AN74" s="971"/>
      <c r="AO74" s="971"/>
      <c r="AP74" s="971">
        <v>0</v>
      </c>
      <c r="AQ74" s="971"/>
      <c r="AR74" s="971"/>
      <c r="AS74" s="971"/>
      <c r="AT74" s="971"/>
      <c r="AU74" s="971" t="s">
        <v>557</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555</v>
      </c>
      <c r="C75" s="975"/>
      <c r="D75" s="975"/>
      <c r="E75" s="975"/>
      <c r="F75" s="975"/>
      <c r="G75" s="975"/>
      <c r="H75" s="975"/>
      <c r="I75" s="975"/>
      <c r="J75" s="975"/>
      <c r="K75" s="975"/>
      <c r="L75" s="975"/>
      <c r="M75" s="975"/>
      <c r="N75" s="975"/>
      <c r="O75" s="975"/>
      <c r="P75" s="976"/>
      <c r="Q75" s="978">
        <v>1365</v>
      </c>
      <c r="R75" s="979"/>
      <c r="S75" s="979"/>
      <c r="T75" s="979"/>
      <c r="U75" s="980"/>
      <c r="V75" s="981">
        <v>1532</v>
      </c>
      <c r="W75" s="979"/>
      <c r="X75" s="979"/>
      <c r="Y75" s="979"/>
      <c r="Z75" s="980"/>
      <c r="AA75" s="981">
        <v>-167</v>
      </c>
      <c r="AB75" s="979"/>
      <c r="AC75" s="979"/>
      <c r="AD75" s="979"/>
      <c r="AE75" s="980"/>
      <c r="AF75" s="981">
        <v>3864</v>
      </c>
      <c r="AG75" s="979"/>
      <c r="AH75" s="979"/>
      <c r="AI75" s="979"/>
      <c r="AJ75" s="980"/>
      <c r="AK75" s="981">
        <v>0</v>
      </c>
      <c r="AL75" s="979"/>
      <c r="AM75" s="979"/>
      <c r="AN75" s="979"/>
      <c r="AO75" s="980"/>
      <c r="AP75" s="981">
        <v>2022</v>
      </c>
      <c r="AQ75" s="979"/>
      <c r="AR75" s="979"/>
      <c r="AS75" s="979"/>
      <c r="AT75" s="980"/>
      <c r="AU75" s="981" t="s">
        <v>487</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555</v>
      </c>
      <c r="C76" s="975"/>
      <c r="D76" s="975"/>
      <c r="E76" s="975"/>
      <c r="F76" s="975"/>
      <c r="G76" s="975"/>
      <c r="H76" s="975"/>
      <c r="I76" s="975"/>
      <c r="J76" s="975"/>
      <c r="K76" s="975"/>
      <c r="L76" s="975"/>
      <c r="M76" s="975"/>
      <c r="N76" s="975"/>
      <c r="O76" s="975"/>
      <c r="P76" s="976"/>
      <c r="Q76" s="978">
        <v>615</v>
      </c>
      <c r="R76" s="979"/>
      <c r="S76" s="979"/>
      <c r="T76" s="979"/>
      <c r="U76" s="980"/>
      <c r="V76" s="981">
        <v>486</v>
      </c>
      <c r="W76" s="979"/>
      <c r="X76" s="979"/>
      <c r="Y76" s="979"/>
      <c r="Z76" s="980"/>
      <c r="AA76" s="981">
        <v>129</v>
      </c>
      <c r="AB76" s="979"/>
      <c r="AC76" s="979"/>
      <c r="AD76" s="979"/>
      <c r="AE76" s="980"/>
      <c r="AF76" s="981">
        <v>1100</v>
      </c>
      <c r="AG76" s="979"/>
      <c r="AH76" s="979"/>
      <c r="AI76" s="979"/>
      <c r="AJ76" s="980"/>
      <c r="AK76" s="981">
        <v>0</v>
      </c>
      <c r="AL76" s="979"/>
      <c r="AM76" s="979"/>
      <c r="AN76" s="979"/>
      <c r="AO76" s="980"/>
      <c r="AP76" s="981">
        <v>1071</v>
      </c>
      <c r="AQ76" s="979"/>
      <c r="AR76" s="979"/>
      <c r="AS76" s="979"/>
      <c r="AT76" s="980"/>
      <c r="AU76" s="981" t="s">
        <v>487</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563</v>
      </c>
      <c r="C77" s="975"/>
      <c r="D77" s="975"/>
      <c r="E77" s="975"/>
      <c r="F77" s="975"/>
      <c r="G77" s="975"/>
      <c r="H77" s="975"/>
      <c r="I77" s="975"/>
      <c r="J77" s="975"/>
      <c r="K77" s="975"/>
      <c r="L77" s="975"/>
      <c r="M77" s="975"/>
      <c r="N77" s="975"/>
      <c r="O77" s="975"/>
      <c r="P77" s="976"/>
      <c r="Q77" s="978">
        <v>1280</v>
      </c>
      <c r="R77" s="979"/>
      <c r="S77" s="979"/>
      <c r="T77" s="979"/>
      <c r="U77" s="980"/>
      <c r="V77" s="981">
        <v>1222</v>
      </c>
      <c r="W77" s="979"/>
      <c r="X77" s="979"/>
      <c r="Y77" s="979"/>
      <c r="Z77" s="980"/>
      <c r="AA77" s="981">
        <v>58</v>
      </c>
      <c r="AB77" s="979"/>
      <c r="AC77" s="979"/>
      <c r="AD77" s="979"/>
      <c r="AE77" s="980"/>
      <c r="AF77" s="981">
        <v>58</v>
      </c>
      <c r="AG77" s="979"/>
      <c r="AH77" s="979"/>
      <c r="AI77" s="979"/>
      <c r="AJ77" s="980"/>
      <c r="AK77" s="981">
        <v>0</v>
      </c>
      <c r="AL77" s="979"/>
      <c r="AM77" s="979"/>
      <c r="AN77" s="979"/>
      <c r="AO77" s="980"/>
      <c r="AP77" s="981">
        <v>0</v>
      </c>
      <c r="AQ77" s="979"/>
      <c r="AR77" s="979"/>
      <c r="AS77" s="979"/>
      <c r="AT77" s="980"/>
      <c r="AU77" s="981" t="s">
        <v>557</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564</v>
      </c>
      <c r="C78" s="975"/>
      <c r="D78" s="975"/>
      <c r="E78" s="975"/>
      <c r="F78" s="975"/>
      <c r="G78" s="975"/>
      <c r="H78" s="975"/>
      <c r="I78" s="975"/>
      <c r="J78" s="975"/>
      <c r="K78" s="975"/>
      <c r="L78" s="975"/>
      <c r="M78" s="975"/>
      <c r="N78" s="975"/>
      <c r="O78" s="975"/>
      <c r="P78" s="976"/>
      <c r="Q78" s="977">
        <v>261159</v>
      </c>
      <c r="R78" s="971"/>
      <c r="S78" s="971"/>
      <c r="T78" s="971"/>
      <c r="U78" s="971"/>
      <c r="V78" s="971">
        <v>254522</v>
      </c>
      <c r="W78" s="971"/>
      <c r="X78" s="971"/>
      <c r="Y78" s="971"/>
      <c r="Z78" s="971"/>
      <c r="AA78" s="971">
        <v>6637</v>
      </c>
      <c r="AB78" s="971"/>
      <c r="AC78" s="971"/>
      <c r="AD78" s="971"/>
      <c r="AE78" s="971"/>
      <c r="AF78" s="971">
        <v>6336</v>
      </c>
      <c r="AG78" s="971"/>
      <c r="AH78" s="971"/>
      <c r="AI78" s="971"/>
      <c r="AJ78" s="971"/>
      <c r="AK78" s="971">
        <v>983</v>
      </c>
      <c r="AL78" s="971"/>
      <c r="AM78" s="971"/>
      <c r="AN78" s="971"/>
      <c r="AO78" s="971"/>
      <c r="AP78" s="971">
        <v>0</v>
      </c>
      <c r="AQ78" s="971"/>
      <c r="AR78" s="971"/>
      <c r="AS78" s="971"/>
      <c r="AT78" s="971"/>
      <c r="AU78" s="971" t="s">
        <v>557</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295</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295</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295</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117209</v>
      </c>
      <c r="AB110" s="889"/>
      <c r="AC110" s="889"/>
      <c r="AD110" s="889"/>
      <c r="AE110" s="890"/>
      <c r="AF110" s="891">
        <v>96405</v>
      </c>
      <c r="AG110" s="889"/>
      <c r="AH110" s="889"/>
      <c r="AI110" s="889"/>
      <c r="AJ110" s="890"/>
      <c r="AK110" s="891">
        <v>92494</v>
      </c>
      <c r="AL110" s="889"/>
      <c r="AM110" s="889"/>
      <c r="AN110" s="889"/>
      <c r="AO110" s="890"/>
      <c r="AP110" s="892">
        <v>3.1</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597845</v>
      </c>
      <c r="BR110" s="842"/>
      <c r="BS110" s="842"/>
      <c r="BT110" s="842"/>
      <c r="BU110" s="842"/>
      <c r="BV110" s="842">
        <v>502890</v>
      </c>
      <c r="BW110" s="842"/>
      <c r="BX110" s="842"/>
      <c r="BY110" s="842"/>
      <c r="BZ110" s="842"/>
      <c r="CA110" s="842">
        <v>411380</v>
      </c>
      <c r="CB110" s="842"/>
      <c r="CC110" s="842"/>
      <c r="CD110" s="842"/>
      <c r="CE110" s="842"/>
      <c r="CF110" s="866">
        <v>13.9</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1070267</v>
      </c>
      <c r="BR112" s="817"/>
      <c r="BS112" s="817"/>
      <c r="BT112" s="817"/>
      <c r="BU112" s="817"/>
      <c r="BV112" s="817">
        <v>891603</v>
      </c>
      <c r="BW112" s="817"/>
      <c r="BX112" s="817"/>
      <c r="BY112" s="817"/>
      <c r="BZ112" s="817"/>
      <c r="CA112" s="817">
        <v>718689</v>
      </c>
      <c r="CB112" s="817"/>
      <c r="CC112" s="817"/>
      <c r="CD112" s="817"/>
      <c r="CE112" s="817"/>
      <c r="CF112" s="875">
        <v>24.2</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206111</v>
      </c>
      <c r="AB113" s="919"/>
      <c r="AC113" s="919"/>
      <c r="AD113" s="919"/>
      <c r="AE113" s="920"/>
      <c r="AF113" s="921">
        <v>187400</v>
      </c>
      <c r="AG113" s="919"/>
      <c r="AH113" s="919"/>
      <c r="AI113" s="919"/>
      <c r="AJ113" s="920"/>
      <c r="AK113" s="921">
        <v>149881</v>
      </c>
      <c r="AL113" s="919"/>
      <c r="AM113" s="919"/>
      <c r="AN113" s="919"/>
      <c r="AO113" s="920"/>
      <c r="AP113" s="922">
        <v>5.0999999999999996</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41762</v>
      </c>
      <c r="BR113" s="817"/>
      <c r="BS113" s="817"/>
      <c r="BT113" s="817"/>
      <c r="BU113" s="817"/>
      <c r="BV113" s="817">
        <v>32526</v>
      </c>
      <c r="BW113" s="817"/>
      <c r="BX113" s="817"/>
      <c r="BY113" s="817"/>
      <c r="BZ113" s="817"/>
      <c r="CA113" s="817">
        <v>23207</v>
      </c>
      <c r="CB113" s="817"/>
      <c r="CC113" s="817"/>
      <c r="CD113" s="817"/>
      <c r="CE113" s="817"/>
      <c r="CF113" s="875">
        <v>0.8</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48718</v>
      </c>
      <c r="AB114" s="780"/>
      <c r="AC114" s="780"/>
      <c r="AD114" s="780"/>
      <c r="AE114" s="781"/>
      <c r="AF114" s="782">
        <v>46360</v>
      </c>
      <c r="AG114" s="780"/>
      <c r="AH114" s="780"/>
      <c r="AI114" s="780"/>
      <c r="AJ114" s="781"/>
      <c r="AK114" s="782">
        <v>39139</v>
      </c>
      <c r="AL114" s="780"/>
      <c r="AM114" s="780"/>
      <c r="AN114" s="780"/>
      <c r="AO114" s="781"/>
      <c r="AP114" s="824">
        <v>1.3</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342725</v>
      </c>
      <c r="BR114" s="817"/>
      <c r="BS114" s="817"/>
      <c r="BT114" s="817"/>
      <c r="BU114" s="817"/>
      <c r="BV114" s="817">
        <v>339399</v>
      </c>
      <c r="BW114" s="817"/>
      <c r="BX114" s="817"/>
      <c r="BY114" s="817"/>
      <c r="BZ114" s="817"/>
      <c r="CA114" s="817">
        <v>292938</v>
      </c>
      <c r="CB114" s="817"/>
      <c r="CC114" s="817"/>
      <c r="CD114" s="817"/>
      <c r="CE114" s="817"/>
      <c r="CF114" s="875">
        <v>9.9</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v>1654</v>
      </c>
      <c r="BR115" s="817"/>
      <c r="BS115" s="817"/>
      <c r="BT115" s="817"/>
      <c r="BU115" s="817"/>
      <c r="BV115" s="817">
        <v>445</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372038</v>
      </c>
      <c r="AB117" s="903"/>
      <c r="AC117" s="903"/>
      <c r="AD117" s="903"/>
      <c r="AE117" s="904"/>
      <c r="AF117" s="905">
        <v>330165</v>
      </c>
      <c r="AG117" s="903"/>
      <c r="AH117" s="903"/>
      <c r="AI117" s="903"/>
      <c r="AJ117" s="904"/>
      <c r="AK117" s="905">
        <v>281514</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295</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442</v>
      </c>
      <c r="BP119" s="878"/>
      <c r="BQ119" s="879">
        <v>2054253</v>
      </c>
      <c r="BR119" s="845"/>
      <c r="BS119" s="845"/>
      <c r="BT119" s="845"/>
      <c r="BU119" s="845"/>
      <c r="BV119" s="845">
        <v>1766863</v>
      </c>
      <c r="BW119" s="845"/>
      <c r="BX119" s="845"/>
      <c r="BY119" s="845"/>
      <c r="BZ119" s="845"/>
      <c r="CA119" s="845">
        <v>1446214</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11828757</v>
      </c>
      <c r="BR120" s="842"/>
      <c r="BS120" s="842"/>
      <c r="BT120" s="842"/>
      <c r="BU120" s="842"/>
      <c r="BV120" s="842">
        <v>13410712</v>
      </c>
      <c r="BW120" s="842"/>
      <c r="BX120" s="842"/>
      <c r="BY120" s="842"/>
      <c r="BZ120" s="842"/>
      <c r="CA120" s="842">
        <v>13963830</v>
      </c>
      <c r="CB120" s="842"/>
      <c r="CC120" s="842"/>
      <c r="CD120" s="842"/>
      <c r="CE120" s="842"/>
      <c r="CF120" s="866">
        <v>470.9</v>
      </c>
      <c r="CG120" s="867"/>
      <c r="CH120" s="867"/>
      <c r="CI120" s="867"/>
      <c r="CJ120" s="867"/>
      <c r="CK120" s="868" t="s">
        <v>446</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t="s">
        <v>122</v>
      </c>
      <c r="DH120" s="842"/>
      <c r="DI120" s="842"/>
      <c r="DJ120" s="842"/>
      <c r="DK120" s="842"/>
      <c r="DL120" s="842" t="s">
        <v>122</v>
      </c>
      <c r="DM120" s="842"/>
      <c r="DN120" s="842"/>
      <c r="DO120" s="842"/>
      <c r="DP120" s="842"/>
      <c r="DQ120" s="842">
        <v>718689</v>
      </c>
      <c r="DR120" s="842"/>
      <c r="DS120" s="842"/>
      <c r="DT120" s="842"/>
      <c r="DU120" s="842"/>
      <c r="DV120" s="843">
        <v>24.2</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16905</v>
      </c>
      <c r="BR121" s="817"/>
      <c r="BS121" s="817"/>
      <c r="BT121" s="817"/>
      <c r="BU121" s="817"/>
      <c r="BV121" s="817">
        <v>16766</v>
      </c>
      <c r="BW121" s="817"/>
      <c r="BX121" s="817"/>
      <c r="BY121" s="817"/>
      <c r="BZ121" s="817"/>
      <c r="CA121" s="817">
        <v>16447</v>
      </c>
      <c r="CB121" s="817"/>
      <c r="CC121" s="817"/>
      <c r="CD121" s="817"/>
      <c r="CE121" s="817"/>
      <c r="CF121" s="875">
        <v>0.6</v>
      </c>
      <c r="CG121" s="876"/>
      <c r="CH121" s="876"/>
      <c r="CI121" s="876"/>
      <c r="CJ121" s="876"/>
      <c r="CK121" s="869"/>
      <c r="CL121" s="855"/>
      <c r="CM121" s="855"/>
      <c r="CN121" s="855"/>
      <c r="CO121" s="856"/>
      <c r="CP121" s="835" t="s">
        <v>390</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3577862</v>
      </c>
      <c r="BR122" s="845"/>
      <c r="BS122" s="845"/>
      <c r="BT122" s="845"/>
      <c r="BU122" s="845"/>
      <c r="BV122" s="845">
        <v>3390951</v>
      </c>
      <c r="BW122" s="845"/>
      <c r="BX122" s="845"/>
      <c r="BY122" s="845"/>
      <c r="BZ122" s="845"/>
      <c r="CA122" s="845">
        <v>3139080</v>
      </c>
      <c r="CB122" s="845"/>
      <c r="CC122" s="845"/>
      <c r="CD122" s="845"/>
      <c r="CE122" s="845"/>
      <c r="CF122" s="846">
        <v>105.9</v>
      </c>
      <c r="CG122" s="847"/>
      <c r="CH122" s="847"/>
      <c r="CI122" s="847"/>
      <c r="CJ122" s="847"/>
      <c r="CK122" s="869"/>
      <c r="CL122" s="855"/>
      <c r="CM122" s="855"/>
      <c r="CN122" s="855"/>
      <c r="CO122" s="856"/>
      <c r="CP122" s="835" t="s">
        <v>391</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450</v>
      </c>
      <c r="BP123" s="878"/>
      <c r="BQ123" s="832">
        <v>15423524</v>
      </c>
      <c r="BR123" s="833"/>
      <c r="BS123" s="833"/>
      <c r="BT123" s="833"/>
      <c r="BU123" s="833"/>
      <c r="BV123" s="833">
        <v>16818429</v>
      </c>
      <c r="BW123" s="833"/>
      <c r="BX123" s="833"/>
      <c r="BY123" s="833"/>
      <c r="BZ123" s="833"/>
      <c r="CA123" s="833">
        <v>17119357</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v>1070267</v>
      </c>
      <c r="DH124" s="764"/>
      <c r="DI124" s="764"/>
      <c r="DJ124" s="764"/>
      <c r="DK124" s="765"/>
      <c r="DL124" s="766">
        <v>891603</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469</v>
      </c>
      <c r="AB128" s="801"/>
      <c r="AC128" s="801"/>
      <c r="AD128" s="801"/>
      <c r="AE128" s="802"/>
      <c r="AF128" s="803">
        <v>469</v>
      </c>
      <c r="AG128" s="801"/>
      <c r="AH128" s="801"/>
      <c r="AI128" s="801"/>
      <c r="AJ128" s="802"/>
      <c r="AK128" s="803">
        <v>229</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v>1654</v>
      </c>
      <c r="DH128" s="791"/>
      <c r="DI128" s="791"/>
      <c r="DJ128" s="791"/>
      <c r="DK128" s="791"/>
      <c r="DL128" s="791">
        <v>445</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3483055</v>
      </c>
      <c r="AB129" s="780"/>
      <c r="AC129" s="780"/>
      <c r="AD129" s="780"/>
      <c r="AE129" s="781"/>
      <c r="AF129" s="782">
        <v>3258866</v>
      </c>
      <c r="AG129" s="780"/>
      <c r="AH129" s="780"/>
      <c r="AI129" s="780"/>
      <c r="AJ129" s="781"/>
      <c r="AK129" s="782">
        <v>3315956</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388054</v>
      </c>
      <c r="AB130" s="780"/>
      <c r="AC130" s="780"/>
      <c r="AD130" s="780"/>
      <c r="AE130" s="781"/>
      <c r="AF130" s="782">
        <v>369361</v>
      </c>
      <c r="AG130" s="780"/>
      <c r="AH130" s="780"/>
      <c r="AI130" s="780"/>
      <c r="AJ130" s="781"/>
      <c r="AK130" s="782">
        <v>350526</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-1.4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3095001</v>
      </c>
      <c r="AB131" s="764"/>
      <c r="AC131" s="764"/>
      <c r="AD131" s="764"/>
      <c r="AE131" s="765"/>
      <c r="AF131" s="766">
        <v>2889505</v>
      </c>
      <c r="AG131" s="764"/>
      <c r="AH131" s="764"/>
      <c r="AI131" s="764"/>
      <c r="AJ131" s="765"/>
      <c r="AK131" s="766">
        <v>2965430</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-0.53263311000000002</v>
      </c>
      <c r="AB132" s="745"/>
      <c r="AC132" s="745"/>
      <c r="AD132" s="745"/>
      <c r="AE132" s="746"/>
      <c r="AF132" s="747">
        <v>-1.3727264699999999</v>
      </c>
      <c r="AG132" s="745"/>
      <c r="AH132" s="745"/>
      <c r="AI132" s="745"/>
      <c r="AJ132" s="746"/>
      <c r="AK132" s="747">
        <v>-2.3349396200000001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0</v>
      </c>
      <c r="AB133" s="724"/>
      <c r="AC133" s="724"/>
      <c r="AD133" s="724"/>
      <c r="AE133" s="725"/>
      <c r="AF133" s="723">
        <v>-0.6</v>
      </c>
      <c r="AG133" s="724"/>
      <c r="AH133" s="724"/>
      <c r="AI133" s="724"/>
      <c r="AJ133" s="725"/>
      <c r="AK133" s="723">
        <v>-1.4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bO6H/7WbnXqaFEl2jYtUpxDirOgxLI2Mr/T3/qk9cUpzBqif09gcerI65IT+ph4Xnn2i/AkmzjWbd+XglKJkA==" saltValue="WzXkHTR5WnLSPTI/mYsP+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AL95" sqref="AL95"/>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NiTOBKUjW0cqS1Ef1f+rBKy5CWmywCK8bfxMML2pPUMxN34BYvJzkTKAwLfJmkEYWszrLDvHK57rxzy0dmm/tA==" saltValue="6qgf3kb7LbO4XG/rq+Uyk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election activeCell="AY13" sqref="AY13:BM13"/>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9hFMrZT+lXNtY28SMiZ2u06Rg4zgQ5rQs3HhHuKgnD/KrrzuWaJ68Pbf+SojTI6pVHAqJKsmeHMOsKpCp0Mjg==" saltValue="igDKFzVA5/lJ32BZRlfwRQ=="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90" zoomScaleSheetLayoutView="90" workbookViewId="0">
      <selection activeCell="N28" sqref="N28"/>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998300</v>
      </c>
      <c r="AP9" s="281">
        <v>154059</v>
      </c>
      <c r="AQ9" s="282">
        <v>273733</v>
      </c>
      <c r="AR9" s="283">
        <v>-43.7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135264</v>
      </c>
      <c r="AP10" s="284">
        <v>20874</v>
      </c>
      <c r="AQ10" s="285">
        <v>30345</v>
      </c>
      <c r="AR10" s="286">
        <v>-31.2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t="s">
        <v>487</v>
      </c>
      <c r="AP11" s="284" t="s">
        <v>487</v>
      </c>
      <c r="AQ11" s="285">
        <v>4149</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487</v>
      </c>
      <c r="AP12" s="284" t="s">
        <v>487</v>
      </c>
      <c r="AQ12" s="285" t="s">
        <v>487</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22269</v>
      </c>
      <c r="AP13" s="284">
        <v>3437</v>
      </c>
      <c r="AQ13" s="285">
        <v>9494</v>
      </c>
      <c r="AR13" s="286">
        <v>-63.8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79643</v>
      </c>
      <c r="AP14" s="284">
        <v>12291</v>
      </c>
      <c r="AQ14" s="285">
        <v>5033</v>
      </c>
      <c r="AR14" s="286">
        <v>144.19999999999999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-68970</v>
      </c>
      <c r="AP15" s="284">
        <v>-10644</v>
      </c>
      <c r="AQ15" s="285">
        <v>-17000</v>
      </c>
      <c r="AR15" s="286">
        <v>-37.4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1166506</v>
      </c>
      <c r="AP16" s="284">
        <v>180016</v>
      </c>
      <c r="AQ16" s="285">
        <v>305754</v>
      </c>
      <c r="AR16" s="286">
        <v>-41.1</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14.97</v>
      </c>
      <c r="AP21" s="298">
        <v>26.54</v>
      </c>
      <c r="AQ21" s="299">
        <v>-11.57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97.1</v>
      </c>
      <c r="AP22" s="303">
        <v>93.9</v>
      </c>
      <c r="AQ22" s="304">
        <v>3.2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92494</v>
      </c>
      <c r="AP32" s="312">
        <v>14274</v>
      </c>
      <c r="AQ32" s="313">
        <v>170830</v>
      </c>
      <c r="AR32" s="314">
        <v>-91.6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149881</v>
      </c>
      <c r="AP35" s="312">
        <v>23130</v>
      </c>
      <c r="AQ35" s="313">
        <v>32606</v>
      </c>
      <c r="AR35" s="314">
        <v>-29.1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39139</v>
      </c>
      <c r="AP36" s="312">
        <v>6040</v>
      </c>
      <c r="AQ36" s="313">
        <v>4875</v>
      </c>
      <c r="AR36" s="314">
        <v>23.9</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t="s">
        <v>487</v>
      </c>
      <c r="AP37" s="312" t="s">
        <v>487</v>
      </c>
      <c r="AQ37" s="313">
        <v>993</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487</v>
      </c>
      <c r="AP38" s="315" t="s">
        <v>487</v>
      </c>
      <c r="AQ38" s="316">
        <v>50</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-229</v>
      </c>
      <c r="AP39" s="312">
        <v>-35</v>
      </c>
      <c r="AQ39" s="313">
        <v>-6626</v>
      </c>
      <c r="AR39" s="314">
        <v>-99.5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-350526</v>
      </c>
      <c r="AP40" s="312">
        <v>-54094</v>
      </c>
      <c r="AQ40" s="313">
        <v>-145454</v>
      </c>
      <c r="AR40" s="314">
        <v>-62.8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-69241</v>
      </c>
      <c r="AP41" s="312">
        <v>-10685</v>
      </c>
      <c r="AQ41" s="313">
        <v>57274</v>
      </c>
      <c r="AR41" s="314">
        <v>-118.7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4325590</v>
      </c>
      <c r="AN51" s="334">
        <v>631934</v>
      </c>
      <c r="AO51" s="335">
        <v>-51.2</v>
      </c>
      <c r="AP51" s="336">
        <v>264232</v>
      </c>
      <c r="AQ51" s="337">
        <v>15.8</v>
      </c>
      <c r="AR51" s="338">
        <v>-67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724876</v>
      </c>
      <c r="AN52" s="342">
        <v>105899</v>
      </c>
      <c r="AO52" s="343">
        <v>-68</v>
      </c>
      <c r="AP52" s="344">
        <v>133959</v>
      </c>
      <c r="AQ52" s="345">
        <v>13.9</v>
      </c>
      <c r="AR52" s="346">
        <v>-81.900000000000006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3692488</v>
      </c>
      <c r="AN53" s="334">
        <v>545661</v>
      </c>
      <c r="AO53" s="335">
        <v>-13.7</v>
      </c>
      <c r="AP53" s="336">
        <v>263613</v>
      </c>
      <c r="AQ53" s="337">
        <v>-0.2</v>
      </c>
      <c r="AR53" s="338">
        <v>-13.5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353051</v>
      </c>
      <c r="AN54" s="342">
        <v>52172</v>
      </c>
      <c r="AO54" s="343">
        <v>-50.7</v>
      </c>
      <c r="AP54" s="344">
        <v>128823</v>
      </c>
      <c r="AQ54" s="345">
        <v>-3.8</v>
      </c>
      <c r="AR54" s="346">
        <v>-46.9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2920566</v>
      </c>
      <c r="AN55" s="334">
        <v>437080</v>
      </c>
      <c r="AO55" s="335">
        <v>-19.899999999999999</v>
      </c>
      <c r="AP55" s="336">
        <v>362690</v>
      </c>
      <c r="AQ55" s="337">
        <v>37.6</v>
      </c>
      <c r="AR55" s="338">
        <v>-57.5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555148</v>
      </c>
      <c r="AN56" s="342">
        <v>83081</v>
      </c>
      <c r="AO56" s="343">
        <v>59.2</v>
      </c>
      <c r="AP56" s="344">
        <v>172580</v>
      </c>
      <c r="AQ56" s="345">
        <v>34</v>
      </c>
      <c r="AR56" s="346">
        <v>25.2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1955858</v>
      </c>
      <c r="AN57" s="334">
        <v>294202</v>
      </c>
      <c r="AO57" s="335">
        <v>-32.700000000000003</v>
      </c>
      <c r="AP57" s="336">
        <v>296093</v>
      </c>
      <c r="AQ57" s="337">
        <v>-18.399999999999999</v>
      </c>
      <c r="AR57" s="338">
        <v>-14.3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296383</v>
      </c>
      <c r="AN58" s="342">
        <v>44582</v>
      </c>
      <c r="AO58" s="343">
        <v>-46.3</v>
      </c>
      <c r="AP58" s="344">
        <v>140545</v>
      </c>
      <c r="AQ58" s="345">
        <v>-18.600000000000001</v>
      </c>
      <c r="AR58" s="346">
        <v>-27.7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2260266</v>
      </c>
      <c r="AN59" s="334">
        <v>348806</v>
      </c>
      <c r="AO59" s="335">
        <v>18.600000000000001</v>
      </c>
      <c r="AP59" s="336">
        <v>308655</v>
      </c>
      <c r="AQ59" s="337">
        <v>4.2</v>
      </c>
      <c r="AR59" s="338">
        <v>14.4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639070</v>
      </c>
      <c r="AN60" s="342">
        <v>98622</v>
      </c>
      <c r="AO60" s="343">
        <v>121.2</v>
      </c>
      <c r="AP60" s="344">
        <v>169887</v>
      </c>
      <c r="AQ60" s="345">
        <v>20.9</v>
      </c>
      <c r="AR60" s="346">
        <v>100.3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3030954</v>
      </c>
      <c r="AN61" s="349">
        <v>451537</v>
      </c>
      <c r="AO61" s="350">
        <v>-19.8</v>
      </c>
      <c r="AP61" s="351">
        <v>299057</v>
      </c>
      <c r="AQ61" s="352">
        <v>7.8</v>
      </c>
      <c r="AR61" s="338">
        <v>-27.6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513706</v>
      </c>
      <c r="AN62" s="342">
        <v>76871</v>
      </c>
      <c r="AO62" s="343">
        <v>3.1</v>
      </c>
      <c r="AP62" s="344">
        <v>149159</v>
      </c>
      <c r="AQ62" s="345">
        <v>9.3000000000000007</v>
      </c>
      <c r="AR62" s="346">
        <v>-6.2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fUkwqeuf2wzE7HT00KARnrQLsGCR4hWQJWMKHKP+AeR81jVVblDtEvBOZ9t2DcnqS3IDxb2tYPsXLjONMg6+NQ==" saltValue="ObpruItDBXHikLovOmeRT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election activeCell="BI32" sqref="BI32"/>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F5nw0ZexIBwvzJRBDBnc9VdNbXth3skxMxp7XW4HhTKZF5dk6h92dWmqsb2bag+4bIZc7HCXJzP5/A2yUzaIzw==" saltValue="tiP6YAn2vDyqDRVqCebdS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election activeCell="AY13" sqref="AY13:BM13"/>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7Gm6U207CIZMcsEE0rj1fPerx/0naTTUibIV72d4JpZk6vwW1xUuJ8bmxYX8EOs7kLFUkHukUVordC7u1/ItHw==" saltValue="o/IZDqTvpVXQP/bG4cCuK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election activeCell="AY13" sqref="AY13:BM1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177.59</v>
      </c>
      <c r="G47" s="12">
        <v>148.12</v>
      </c>
      <c r="H47" s="12">
        <v>151.88999999999999</v>
      </c>
      <c r="I47" s="12">
        <v>167.21</v>
      </c>
      <c r="J47" s="13">
        <v>171.13</v>
      </c>
    </row>
    <row r="48" spans="2:10" ht="57.75" customHeight="1" x14ac:dyDescent="0.15">
      <c r="B48" s="14"/>
      <c r="C48" s="1141" t="s">
        <v>4</v>
      </c>
      <c r="D48" s="1141"/>
      <c r="E48" s="1142"/>
      <c r="F48" s="15">
        <v>9.73</v>
      </c>
      <c r="G48" s="16">
        <v>29.31</v>
      </c>
      <c r="H48" s="16">
        <v>22.01</v>
      </c>
      <c r="I48" s="16">
        <v>13.04</v>
      </c>
      <c r="J48" s="17">
        <v>12.88</v>
      </c>
    </row>
    <row r="49" spans="2:10" ht="57.75" customHeight="1" thickBot="1" x14ac:dyDescent="0.2">
      <c r="B49" s="18"/>
      <c r="C49" s="1143" t="s">
        <v>5</v>
      </c>
      <c r="D49" s="1143"/>
      <c r="E49" s="1144"/>
      <c r="F49" s="19" t="s">
        <v>531</v>
      </c>
      <c r="G49" s="20" t="s">
        <v>532</v>
      </c>
      <c r="H49" s="20" t="s">
        <v>533</v>
      </c>
      <c r="I49" s="20" t="s">
        <v>534</v>
      </c>
      <c r="J49" s="21">
        <v>0.44</v>
      </c>
    </row>
    <row r="50" spans="2:10" x14ac:dyDescent="0.15"/>
  </sheetData>
  <sheetProtection algorithmName="SHA-512" hashValue="rsP4w2ezYZegPwMWstUd6apH/j5orhLJ9MWC/hAsKowVzngVK69DhOG/iJDtw2MGOwlHpTT191HPR2IPatuUIA==" saltValue="Fh0h7DpmlwT+VA3qJu2lS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election activeCell="AY13" sqref="AY13:BM13"/>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535</v>
      </c>
      <c r="D34" s="1151"/>
      <c r="E34" s="1152"/>
      <c r="F34" s="32">
        <v>9.73</v>
      </c>
      <c r="G34" s="33">
        <v>29.31</v>
      </c>
      <c r="H34" s="33">
        <v>22.01</v>
      </c>
      <c r="I34" s="33">
        <v>13.03</v>
      </c>
      <c r="J34" s="34">
        <v>12.88</v>
      </c>
      <c r="K34" s="22"/>
      <c r="L34" s="22"/>
      <c r="M34" s="22"/>
      <c r="N34" s="22"/>
      <c r="O34" s="22"/>
      <c r="P34" s="22"/>
    </row>
    <row r="35" spans="1:16" ht="39" customHeight="1" x14ac:dyDescent="0.15">
      <c r="A35" s="22"/>
      <c r="B35" s="35"/>
      <c r="C35" s="1145" t="s">
        <v>536</v>
      </c>
      <c r="D35" s="1146"/>
      <c r="E35" s="1147"/>
      <c r="F35" s="36">
        <v>2.5</v>
      </c>
      <c r="G35" s="37">
        <v>1.84</v>
      </c>
      <c r="H35" s="37">
        <v>1.86</v>
      </c>
      <c r="I35" s="37">
        <v>2.74</v>
      </c>
      <c r="J35" s="38">
        <v>4.05</v>
      </c>
      <c r="K35" s="22"/>
      <c r="L35" s="22"/>
      <c r="M35" s="22"/>
      <c r="N35" s="22"/>
      <c r="O35" s="22"/>
      <c r="P35" s="22"/>
    </row>
    <row r="36" spans="1:16" ht="39" customHeight="1" x14ac:dyDescent="0.15">
      <c r="A36" s="22"/>
      <c r="B36" s="35"/>
      <c r="C36" s="1145" t="s">
        <v>537</v>
      </c>
      <c r="D36" s="1146"/>
      <c r="E36" s="1147"/>
      <c r="F36" s="36">
        <v>5.67</v>
      </c>
      <c r="G36" s="37">
        <v>4.08</v>
      </c>
      <c r="H36" s="37">
        <v>3.24</v>
      </c>
      <c r="I36" s="37">
        <v>4.7699999999999996</v>
      </c>
      <c r="J36" s="38">
        <v>2.99</v>
      </c>
      <c r="K36" s="22"/>
      <c r="L36" s="22"/>
      <c r="M36" s="22"/>
      <c r="N36" s="22"/>
      <c r="O36" s="22"/>
      <c r="P36" s="22"/>
    </row>
    <row r="37" spans="1:16" ht="39" customHeight="1" x14ac:dyDescent="0.15">
      <c r="A37" s="22"/>
      <c r="B37" s="35"/>
      <c r="C37" s="1145" t="s">
        <v>538</v>
      </c>
      <c r="D37" s="1146"/>
      <c r="E37" s="1147"/>
      <c r="F37" s="36">
        <v>12.7</v>
      </c>
      <c r="G37" s="37">
        <v>12.23</v>
      </c>
      <c r="H37" s="37">
        <v>11.11</v>
      </c>
      <c r="I37" s="37">
        <v>12.86</v>
      </c>
      <c r="J37" s="38">
        <v>2.84</v>
      </c>
      <c r="K37" s="22"/>
      <c r="L37" s="22"/>
      <c r="M37" s="22"/>
      <c r="N37" s="22"/>
      <c r="O37" s="22"/>
      <c r="P37" s="22"/>
    </row>
    <row r="38" spans="1:16" ht="39" customHeight="1" x14ac:dyDescent="0.15">
      <c r="A38" s="22"/>
      <c r="B38" s="35"/>
      <c r="C38" s="1145" t="s">
        <v>539</v>
      </c>
      <c r="D38" s="1146"/>
      <c r="E38" s="1147"/>
      <c r="F38" s="36" t="s">
        <v>487</v>
      </c>
      <c r="G38" s="37" t="s">
        <v>487</v>
      </c>
      <c r="H38" s="37" t="s">
        <v>487</v>
      </c>
      <c r="I38" s="37" t="s">
        <v>487</v>
      </c>
      <c r="J38" s="38">
        <v>1.58</v>
      </c>
      <c r="K38" s="22"/>
      <c r="L38" s="22"/>
      <c r="M38" s="22"/>
      <c r="N38" s="22"/>
      <c r="O38" s="22"/>
      <c r="P38" s="22"/>
    </row>
    <row r="39" spans="1:16" ht="39" customHeight="1" x14ac:dyDescent="0.15">
      <c r="A39" s="22"/>
      <c r="B39" s="35"/>
      <c r="C39" s="1145" t="s">
        <v>540</v>
      </c>
      <c r="D39" s="1146"/>
      <c r="E39" s="1147"/>
      <c r="F39" s="36">
        <v>0</v>
      </c>
      <c r="G39" s="37">
        <v>0</v>
      </c>
      <c r="H39" s="37">
        <v>0</v>
      </c>
      <c r="I39" s="37">
        <v>0</v>
      </c>
      <c r="J39" s="38">
        <v>0.01</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541</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542</v>
      </c>
      <c r="D43" s="1149"/>
      <c r="E43" s="1150"/>
      <c r="F43" s="41">
        <v>0.2</v>
      </c>
      <c r="G43" s="42">
        <v>0.13</v>
      </c>
      <c r="H43" s="42">
        <v>0.2</v>
      </c>
      <c r="I43" s="42">
        <v>0.08</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1HbtEUGNUYT04w1Opx2a7FBUDTB5COUxk0sHyqGUNIXW+rkfRPFFQQVYIIzB/YXrJJ3RSJT9gq94lNJI0sQzQ==" saltValue="iEKtz/g3nPAz6U3MwkjI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0" zoomScaleNormal="80" zoomScaleSheetLayoutView="55" workbookViewId="0">
      <selection activeCell="AY13" sqref="AY13:BM1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154</v>
      </c>
      <c r="L45" s="60">
        <v>142</v>
      </c>
      <c r="M45" s="60">
        <v>117</v>
      </c>
      <c r="N45" s="60">
        <v>96</v>
      </c>
      <c r="O45" s="61">
        <v>92</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78"/>
      <c r="C48" s="1179"/>
      <c r="D48" s="62"/>
      <c r="E48" s="1155" t="s">
        <v>13</v>
      </c>
      <c r="F48" s="1155"/>
      <c r="G48" s="1155"/>
      <c r="H48" s="1155"/>
      <c r="I48" s="1155"/>
      <c r="J48" s="1156"/>
      <c r="K48" s="63">
        <v>217</v>
      </c>
      <c r="L48" s="64">
        <v>216</v>
      </c>
      <c r="M48" s="64">
        <v>206</v>
      </c>
      <c r="N48" s="64">
        <v>187</v>
      </c>
      <c r="O48" s="65">
        <v>150</v>
      </c>
      <c r="P48" s="48"/>
      <c r="Q48" s="48"/>
      <c r="R48" s="48"/>
      <c r="S48" s="48"/>
      <c r="T48" s="48"/>
      <c r="U48" s="48"/>
    </row>
    <row r="49" spans="1:21" ht="30.75" customHeight="1" x14ac:dyDescent="0.15">
      <c r="A49" s="48"/>
      <c r="B49" s="1178"/>
      <c r="C49" s="1179"/>
      <c r="D49" s="62"/>
      <c r="E49" s="1155" t="s">
        <v>14</v>
      </c>
      <c r="F49" s="1155"/>
      <c r="G49" s="1155"/>
      <c r="H49" s="1155"/>
      <c r="I49" s="1155"/>
      <c r="J49" s="1156"/>
      <c r="K49" s="63">
        <v>41</v>
      </c>
      <c r="L49" s="64">
        <v>41</v>
      </c>
      <c r="M49" s="64">
        <v>49</v>
      </c>
      <c r="N49" s="64">
        <v>46</v>
      </c>
      <c r="O49" s="65">
        <v>39</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487</v>
      </c>
      <c r="L50" s="64" t="s">
        <v>487</v>
      </c>
      <c r="M50" s="64" t="s">
        <v>487</v>
      </c>
      <c r="N50" s="64" t="s">
        <v>487</v>
      </c>
      <c r="O50" s="65" t="s">
        <v>487</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401</v>
      </c>
      <c r="L52" s="64">
        <v>397</v>
      </c>
      <c r="M52" s="64">
        <v>388</v>
      </c>
      <c r="N52" s="64">
        <v>370</v>
      </c>
      <c r="O52" s="65">
        <v>350</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11</v>
      </c>
      <c r="L53" s="69">
        <v>2</v>
      </c>
      <c r="M53" s="69">
        <v>-16</v>
      </c>
      <c r="N53" s="69">
        <v>-41</v>
      </c>
      <c r="O53" s="70">
        <v>-69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z5cXrc3zruAQtRxLHTkVS/vo99/50nD7eHUaA5W6tEaFkS+6SPQFCh5wMh7wF6Ylc22f3Am52UdMsyyNf5EdQ==" saltValue="bygibnBahZ08IwwW6hr2z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election activeCell="L43" sqref="L43"/>
    </sheetView>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5">
        <v>829</v>
      </c>
      <c r="J41" s="356">
        <v>712</v>
      </c>
      <c r="K41" s="356">
        <v>598</v>
      </c>
      <c r="L41" s="356">
        <v>503</v>
      </c>
      <c r="M41" s="357">
        <v>411</v>
      </c>
    </row>
    <row r="42" spans="2:13" ht="27.75" customHeight="1" x14ac:dyDescent="0.15">
      <c r="B42" s="1186"/>
      <c r="C42" s="1187"/>
      <c r="D42" s="106"/>
      <c r="E42" s="1190" t="s">
        <v>32</v>
      </c>
      <c r="F42" s="1190"/>
      <c r="G42" s="1190"/>
      <c r="H42" s="1191"/>
      <c r="I42" s="358" t="s">
        <v>487</v>
      </c>
      <c r="J42" s="359" t="s">
        <v>487</v>
      </c>
      <c r="K42" s="359" t="s">
        <v>487</v>
      </c>
      <c r="L42" s="359" t="s">
        <v>487</v>
      </c>
      <c r="M42" s="360" t="s">
        <v>487</v>
      </c>
    </row>
    <row r="43" spans="2:13" ht="27.75" customHeight="1" x14ac:dyDescent="0.15">
      <c r="B43" s="1186"/>
      <c r="C43" s="1187"/>
      <c r="D43" s="106"/>
      <c r="E43" s="1190" t="s">
        <v>33</v>
      </c>
      <c r="F43" s="1190"/>
      <c r="G43" s="1190"/>
      <c r="H43" s="1191"/>
      <c r="I43" s="358">
        <v>1462</v>
      </c>
      <c r="J43" s="359">
        <v>1264</v>
      </c>
      <c r="K43" s="359">
        <v>1070</v>
      </c>
      <c r="L43" s="359">
        <v>892</v>
      </c>
      <c r="M43" s="360">
        <v>719</v>
      </c>
    </row>
    <row r="44" spans="2:13" ht="27.75" customHeight="1" x14ac:dyDescent="0.15">
      <c r="B44" s="1186"/>
      <c r="C44" s="1187"/>
      <c r="D44" s="106"/>
      <c r="E44" s="1190" t="s">
        <v>34</v>
      </c>
      <c r="F44" s="1190"/>
      <c r="G44" s="1190"/>
      <c r="H44" s="1191"/>
      <c r="I44" s="358">
        <v>60</v>
      </c>
      <c r="J44" s="359">
        <v>51</v>
      </c>
      <c r="K44" s="359">
        <v>42</v>
      </c>
      <c r="L44" s="359">
        <v>33</v>
      </c>
      <c r="M44" s="360">
        <v>23</v>
      </c>
    </row>
    <row r="45" spans="2:13" ht="27.75" customHeight="1" x14ac:dyDescent="0.15">
      <c r="B45" s="1186"/>
      <c r="C45" s="1187"/>
      <c r="D45" s="106"/>
      <c r="E45" s="1190" t="s">
        <v>35</v>
      </c>
      <c r="F45" s="1190"/>
      <c r="G45" s="1190"/>
      <c r="H45" s="1191"/>
      <c r="I45" s="358">
        <v>452</v>
      </c>
      <c r="J45" s="359">
        <v>364</v>
      </c>
      <c r="K45" s="359">
        <v>343</v>
      </c>
      <c r="L45" s="359">
        <v>339</v>
      </c>
      <c r="M45" s="360">
        <v>293</v>
      </c>
    </row>
    <row r="46" spans="2:13" ht="27.75" customHeight="1" x14ac:dyDescent="0.15">
      <c r="B46" s="1186"/>
      <c r="C46" s="1187"/>
      <c r="D46" s="107"/>
      <c r="E46" s="1190" t="s">
        <v>36</v>
      </c>
      <c r="F46" s="1190"/>
      <c r="G46" s="1190"/>
      <c r="H46" s="1191"/>
      <c r="I46" s="358">
        <v>4</v>
      </c>
      <c r="J46" s="359">
        <v>3</v>
      </c>
      <c r="K46" s="359">
        <v>2</v>
      </c>
      <c r="L46" s="359">
        <v>0</v>
      </c>
      <c r="M46" s="360" t="s">
        <v>487</v>
      </c>
    </row>
    <row r="47" spans="2:13" ht="27.75" customHeight="1" x14ac:dyDescent="0.15">
      <c r="B47" s="1186"/>
      <c r="C47" s="1187"/>
      <c r="D47" s="108"/>
      <c r="E47" s="1200" t="s">
        <v>37</v>
      </c>
      <c r="F47" s="1201"/>
      <c r="G47" s="1201"/>
      <c r="H47" s="1202"/>
      <c r="I47" s="358" t="s">
        <v>487</v>
      </c>
      <c r="J47" s="359" t="s">
        <v>487</v>
      </c>
      <c r="K47" s="359" t="s">
        <v>487</v>
      </c>
      <c r="L47" s="359" t="s">
        <v>487</v>
      </c>
      <c r="M47" s="360" t="s">
        <v>487</v>
      </c>
    </row>
    <row r="48" spans="2:13" ht="27.75" customHeight="1" x14ac:dyDescent="0.15">
      <c r="B48" s="1186"/>
      <c r="C48" s="1187"/>
      <c r="D48" s="106"/>
      <c r="E48" s="1190" t="s">
        <v>38</v>
      </c>
      <c r="F48" s="1190"/>
      <c r="G48" s="1190"/>
      <c r="H48" s="1191"/>
      <c r="I48" s="358" t="s">
        <v>487</v>
      </c>
      <c r="J48" s="359" t="s">
        <v>487</v>
      </c>
      <c r="K48" s="359" t="s">
        <v>487</v>
      </c>
      <c r="L48" s="359" t="s">
        <v>487</v>
      </c>
      <c r="M48" s="360" t="s">
        <v>487</v>
      </c>
    </row>
    <row r="49" spans="2:13" ht="27.75" customHeight="1" x14ac:dyDescent="0.15">
      <c r="B49" s="1188"/>
      <c r="C49" s="1189"/>
      <c r="D49" s="106"/>
      <c r="E49" s="1190" t="s">
        <v>39</v>
      </c>
      <c r="F49" s="1190"/>
      <c r="G49" s="1190"/>
      <c r="H49" s="1191"/>
      <c r="I49" s="358" t="s">
        <v>487</v>
      </c>
      <c r="J49" s="359" t="s">
        <v>487</v>
      </c>
      <c r="K49" s="359" t="s">
        <v>487</v>
      </c>
      <c r="L49" s="359" t="s">
        <v>487</v>
      </c>
      <c r="M49" s="360" t="s">
        <v>487</v>
      </c>
    </row>
    <row r="50" spans="2:13" ht="27.75" customHeight="1" x14ac:dyDescent="0.15">
      <c r="B50" s="1184" t="s">
        <v>40</v>
      </c>
      <c r="C50" s="1185"/>
      <c r="D50" s="109"/>
      <c r="E50" s="1190" t="s">
        <v>41</v>
      </c>
      <c r="F50" s="1190"/>
      <c r="G50" s="1190"/>
      <c r="H50" s="1191"/>
      <c r="I50" s="358">
        <v>9202</v>
      </c>
      <c r="J50" s="359">
        <v>12140</v>
      </c>
      <c r="K50" s="359">
        <v>11829</v>
      </c>
      <c r="L50" s="359">
        <v>13411</v>
      </c>
      <c r="M50" s="360">
        <v>13964</v>
      </c>
    </row>
    <row r="51" spans="2:13" ht="27.75" customHeight="1" x14ac:dyDescent="0.15">
      <c r="B51" s="1186"/>
      <c r="C51" s="1187"/>
      <c r="D51" s="106"/>
      <c r="E51" s="1190" t="s">
        <v>42</v>
      </c>
      <c r="F51" s="1190"/>
      <c r="G51" s="1190"/>
      <c r="H51" s="1191"/>
      <c r="I51" s="358">
        <v>18</v>
      </c>
      <c r="J51" s="359">
        <v>18</v>
      </c>
      <c r="K51" s="359">
        <v>17</v>
      </c>
      <c r="L51" s="359">
        <v>17</v>
      </c>
      <c r="M51" s="360">
        <v>16</v>
      </c>
    </row>
    <row r="52" spans="2:13" ht="27.75" customHeight="1" x14ac:dyDescent="0.15">
      <c r="B52" s="1188"/>
      <c r="C52" s="1189"/>
      <c r="D52" s="106"/>
      <c r="E52" s="1190" t="s">
        <v>43</v>
      </c>
      <c r="F52" s="1190"/>
      <c r="G52" s="1190"/>
      <c r="H52" s="1191"/>
      <c r="I52" s="358">
        <v>3696</v>
      </c>
      <c r="J52" s="359">
        <v>3617</v>
      </c>
      <c r="K52" s="359">
        <v>3578</v>
      </c>
      <c r="L52" s="359">
        <v>3391</v>
      </c>
      <c r="M52" s="360">
        <v>3139</v>
      </c>
    </row>
    <row r="53" spans="2:13" ht="27.75" customHeight="1" thickBot="1" x14ac:dyDescent="0.2">
      <c r="B53" s="1192" t="s">
        <v>19</v>
      </c>
      <c r="C53" s="1193"/>
      <c r="D53" s="110"/>
      <c r="E53" s="1194" t="s">
        <v>44</v>
      </c>
      <c r="F53" s="1194"/>
      <c r="G53" s="1194"/>
      <c r="H53" s="1195"/>
      <c r="I53" s="361">
        <v>-10108</v>
      </c>
      <c r="J53" s="362">
        <v>-13382</v>
      </c>
      <c r="K53" s="362">
        <v>-13369</v>
      </c>
      <c r="L53" s="362">
        <v>-15052</v>
      </c>
      <c r="M53" s="363">
        <v>-15673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47eUiqOWbQyMNpf/ArSbi42g/BkxQRBviTIlbR/aDlgDNRlGmXBBd7HuExfNiT0wBAqmLa0gnfFCtPK45bW1xg==" saltValue="VQGN+HFUB3eH208ozR0Q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5"/>
  <sheetViews>
    <sheetView showGridLines="0" zoomScale="50" zoomScaleNormal="50" zoomScaleSheetLayoutView="100" workbookViewId="0">
      <selection activeCell="H59" sqref="H5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5290</v>
      </c>
      <c r="G55" s="122">
        <v>5449</v>
      </c>
      <c r="H55" s="123">
        <v>5675</v>
      </c>
    </row>
    <row r="56" spans="2:8" ht="52.5" customHeight="1" x14ac:dyDescent="0.15">
      <c r="B56" s="124"/>
      <c r="C56" s="1213" t="s">
        <v>47</v>
      </c>
      <c r="D56" s="1213"/>
      <c r="E56" s="1214"/>
      <c r="F56" s="125">
        <v>83</v>
      </c>
      <c r="G56" s="125">
        <v>83</v>
      </c>
      <c r="H56" s="126">
        <v>83</v>
      </c>
    </row>
    <row r="57" spans="2:8" ht="53.25" customHeight="1" x14ac:dyDescent="0.15">
      <c r="B57" s="124"/>
      <c r="C57" s="1215" t="s">
        <v>48</v>
      </c>
      <c r="D57" s="1215"/>
      <c r="E57" s="1216"/>
      <c r="F57" s="127">
        <v>12748</v>
      </c>
      <c r="G57" s="127">
        <v>11884</v>
      </c>
      <c r="H57" s="128">
        <v>11728</v>
      </c>
    </row>
    <row r="58" spans="2:8" ht="45.75" customHeight="1" x14ac:dyDescent="0.15">
      <c r="B58" s="129"/>
      <c r="C58" s="1203" t="s">
        <v>558</v>
      </c>
      <c r="D58" s="1204"/>
      <c r="E58" s="1205"/>
      <c r="F58" s="130">
        <v>4232</v>
      </c>
      <c r="G58" s="130">
        <v>4224</v>
      </c>
      <c r="H58" s="131">
        <v>4260</v>
      </c>
    </row>
    <row r="59" spans="2:8" ht="45.75" customHeight="1" x14ac:dyDescent="0.15">
      <c r="B59" s="129"/>
      <c r="C59" s="1203" t="s">
        <v>559</v>
      </c>
      <c r="D59" s="1204"/>
      <c r="E59" s="1205"/>
      <c r="F59" s="130">
        <v>1940</v>
      </c>
      <c r="G59" s="130">
        <v>2183</v>
      </c>
      <c r="H59" s="131">
        <v>2426</v>
      </c>
    </row>
    <row r="60" spans="2:8" ht="45.75" customHeight="1" x14ac:dyDescent="0.15">
      <c r="B60" s="129"/>
      <c r="C60" s="1203" t="s">
        <v>560</v>
      </c>
      <c r="D60" s="1204"/>
      <c r="E60" s="1205"/>
      <c r="F60" s="130">
        <v>1061</v>
      </c>
      <c r="G60" s="130">
        <v>1336</v>
      </c>
      <c r="H60" s="131">
        <v>1621</v>
      </c>
    </row>
    <row r="61" spans="2:8" ht="45.75" customHeight="1" x14ac:dyDescent="0.15">
      <c r="B61" s="129"/>
      <c r="C61" s="1203" t="s">
        <v>561</v>
      </c>
      <c r="D61" s="1204"/>
      <c r="E61" s="1205"/>
      <c r="F61" s="130">
        <v>1852</v>
      </c>
      <c r="G61" s="130">
        <v>1705</v>
      </c>
      <c r="H61" s="131">
        <v>1279</v>
      </c>
    </row>
    <row r="62" spans="2:8" ht="45.75" customHeight="1" thickBot="1" x14ac:dyDescent="0.2">
      <c r="B62" s="132"/>
      <c r="C62" s="1206" t="s">
        <v>562</v>
      </c>
      <c r="D62" s="1207"/>
      <c r="E62" s="1208"/>
      <c r="F62" s="133">
        <v>1330</v>
      </c>
      <c r="G62" s="133">
        <v>181</v>
      </c>
      <c r="H62" s="134">
        <v>404</v>
      </c>
    </row>
    <row r="63" spans="2:8" ht="52.5" customHeight="1" thickBot="1" x14ac:dyDescent="0.2">
      <c r="B63" s="135"/>
      <c r="C63" s="1209" t="s">
        <v>49</v>
      </c>
      <c r="D63" s="1209"/>
      <c r="E63" s="1210"/>
      <c r="F63" s="136">
        <v>18121</v>
      </c>
      <c r="G63" s="136">
        <v>17416</v>
      </c>
      <c r="H63" s="137">
        <v>17486</v>
      </c>
    </row>
    <row r="64" spans="2:8" x14ac:dyDescent="0.15"/>
    <row r="65" s="1" customFormat="1" ht="13.5" hidden="1" customHeight="1" x14ac:dyDescent="0.15"/>
  </sheetData>
  <sheetProtection algorithmName="SHA-512" hashValue="r3gabIXfV9RLEXVo9uvgmPH4ONBS6d0WXFhe31IG0De1BIH7LqQiJvp7Bg4RDjAOizgL8ZYmSt8Qe3O3DZVhOw==" saltValue="lWxaDTuE2aZob9KwHMOs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631934</v>
      </c>
      <c r="E3" s="156"/>
      <c r="F3" s="157">
        <v>264232</v>
      </c>
      <c r="G3" s="158"/>
      <c r="H3" s="159"/>
    </row>
    <row r="4" spans="1:8" x14ac:dyDescent="0.15">
      <c r="A4" s="160"/>
      <c r="B4" s="161"/>
      <c r="C4" s="162"/>
      <c r="D4" s="163">
        <v>105899</v>
      </c>
      <c r="E4" s="164"/>
      <c r="F4" s="165">
        <v>133959</v>
      </c>
      <c r="G4" s="166"/>
      <c r="H4" s="167"/>
    </row>
    <row r="5" spans="1:8" x14ac:dyDescent="0.15">
      <c r="A5" s="148" t="s">
        <v>520</v>
      </c>
      <c r="B5" s="153"/>
      <c r="C5" s="154"/>
      <c r="D5" s="155">
        <v>545661</v>
      </c>
      <c r="E5" s="156"/>
      <c r="F5" s="157">
        <v>263613</v>
      </c>
      <c r="G5" s="158"/>
      <c r="H5" s="159"/>
    </row>
    <row r="6" spans="1:8" x14ac:dyDescent="0.15">
      <c r="A6" s="160"/>
      <c r="B6" s="161"/>
      <c r="C6" s="162"/>
      <c r="D6" s="163">
        <v>52172</v>
      </c>
      <c r="E6" s="164"/>
      <c r="F6" s="165">
        <v>128823</v>
      </c>
      <c r="G6" s="166"/>
      <c r="H6" s="167"/>
    </row>
    <row r="7" spans="1:8" x14ac:dyDescent="0.15">
      <c r="A7" s="148" t="s">
        <v>521</v>
      </c>
      <c r="B7" s="153"/>
      <c r="C7" s="154"/>
      <c r="D7" s="155">
        <v>437080</v>
      </c>
      <c r="E7" s="156"/>
      <c r="F7" s="157">
        <v>362690</v>
      </c>
      <c r="G7" s="158"/>
      <c r="H7" s="159"/>
    </row>
    <row r="8" spans="1:8" x14ac:dyDescent="0.15">
      <c r="A8" s="160"/>
      <c r="B8" s="161"/>
      <c r="C8" s="162"/>
      <c r="D8" s="163">
        <v>83081</v>
      </c>
      <c r="E8" s="164"/>
      <c r="F8" s="165">
        <v>172580</v>
      </c>
      <c r="G8" s="166"/>
      <c r="H8" s="167"/>
    </row>
    <row r="9" spans="1:8" x14ac:dyDescent="0.15">
      <c r="A9" s="148" t="s">
        <v>522</v>
      </c>
      <c r="B9" s="153"/>
      <c r="C9" s="154"/>
      <c r="D9" s="155">
        <v>294202</v>
      </c>
      <c r="E9" s="156"/>
      <c r="F9" s="157">
        <v>296093</v>
      </c>
      <c r="G9" s="158"/>
      <c r="H9" s="159"/>
    </row>
    <row r="10" spans="1:8" x14ac:dyDescent="0.15">
      <c r="A10" s="160"/>
      <c r="B10" s="161"/>
      <c r="C10" s="162"/>
      <c r="D10" s="163">
        <v>44582</v>
      </c>
      <c r="E10" s="164"/>
      <c r="F10" s="165">
        <v>140545</v>
      </c>
      <c r="G10" s="166"/>
      <c r="H10" s="167"/>
    </row>
    <row r="11" spans="1:8" x14ac:dyDescent="0.15">
      <c r="A11" s="148" t="s">
        <v>523</v>
      </c>
      <c r="B11" s="153"/>
      <c r="C11" s="154"/>
      <c r="D11" s="155">
        <v>348806</v>
      </c>
      <c r="E11" s="156"/>
      <c r="F11" s="157">
        <v>308655</v>
      </c>
      <c r="G11" s="158"/>
      <c r="H11" s="159"/>
    </row>
    <row r="12" spans="1:8" x14ac:dyDescent="0.15">
      <c r="A12" s="160"/>
      <c r="B12" s="161"/>
      <c r="C12" s="168"/>
      <c r="D12" s="163">
        <v>98622</v>
      </c>
      <c r="E12" s="164"/>
      <c r="F12" s="165">
        <v>169887</v>
      </c>
      <c r="G12" s="166"/>
      <c r="H12" s="167"/>
    </row>
    <row r="13" spans="1:8" x14ac:dyDescent="0.15">
      <c r="A13" s="148"/>
      <c r="B13" s="153"/>
      <c r="C13" s="169"/>
      <c r="D13" s="170">
        <v>451537</v>
      </c>
      <c r="E13" s="171"/>
      <c r="F13" s="172">
        <v>299057</v>
      </c>
      <c r="G13" s="173"/>
      <c r="H13" s="159"/>
    </row>
    <row r="14" spans="1:8" x14ac:dyDescent="0.15">
      <c r="A14" s="160"/>
      <c r="B14" s="161"/>
      <c r="C14" s="162"/>
      <c r="D14" s="163">
        <v>76871</v>
      </c>
      <c r="E14" s="164"/>
      <c r="F14" s="165">
        <v>149159</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9.73</v>
      </c>
      <c r="C19" s="174">
        <f>ROUND(VALUE(SUBSTITUTE(実質収支比率等に係る経年分析!G$48,"▲","-")),2)</f>
        <v>29.31</v>
      </c>
      <c r="D19" s="174">
        <f>ROUND(VALUE(SUBSTITUTE(実質収支比率等に係る経年分析!H$48,"▲","-")),2)</f>
        <v>22.01</v>
      </c>
      <c r="E19" s="174">
        <f>ROUND(VALUE(SUBSTITUTE(実質収支比率等に係る経年分析!I$48,"▲","-")),2)</f>
        <v>13.04</v>
      </c>
      <c r="F19" s="174">
        <f>ROUND(VALUE(SUBSTITUTE(実質収支比率等に係る経年分析!J$48,"▲","-")),2)</f>
        <v>12.88</v>
      </c>
    </row>
    <row r="20" spans="1:11" x14ac:dyDescent="0.15">
      <c r="A20" s="174" t="s">
        <v>53</v>
      </c>
      <c r="B20" s="174">
        <f>ROUND(VALUE(SUBSTITUTE(実質収支比率等に係る経年分析!F$47,"▲","-")),2)</f>
        <v>177.59</v>
      </c>
      <c r="C20" s="174">
        <f>ROUND(VALUE(SUBSTITUTE(実質収支比率等に係る経年分析!G$47,"▲","-")),2)</f>
        <v>148.12</v>
      </c>
      <c r="D20" s="174">
        <f>ROUND(VALUE(SUBSTITUTE(実質収支比率等に係る経年分析!H$47,"▲","-")),2)</f>
        <v>151.88999999999999</v>
      </c>
      <c r="E20" s="174">
        <f>ROUND(VALUE(SUBSTITUTE(実質収支比率等に係る経年分析!I$47,"▲","-")),2)</f>
        <v>167.21</v>
      </c>
      <c r="F20" s="174">
        <f>ROUND(VALUE(SUBSTITUTE(実質収支比率等に係る経年分析!J$47,"▲","-")),2)</f>
        <v>171.13</v>
      </c>
    </row>
    <row r="21" spans="1:11" x14ac:dyDescent="0.15">
      <c r="A21" s="174" t="s">
        <v>54</v>
      </c>
      <c r="B21" s="174">
        <f>IF(ISNUMBER(VALUE(SUBSTITUTE(実質収支比率等に係る経年分析!F$49,"▲","-"))),ROUND(VALUE(SUBSTITUTE(実質収支比率等に係る経年分析!F$49,"▲","-")),2),NA())</f>
        <v>-7.62</v>
      </c>
      <c r="C21" s="174">
        <f>IF(ISNUMBER(VALUE(SUBSTITUTE(実質収支比率等に係る経年分析!G$49,"▲","-"))),ROUND(VALUE(SUBSTITUTE(実質収支比率等に係る経年分析!G$49,"▲","-")),2),NA())</f>
        <v>-3.72</v>
      </c>
      <c r="D21" s="174">
        <f>IF(ISNUMBER(VALUE(SUBSTITUTE(実質収支比率等に係る経年分析!H$49,"▲","-"))),ROUND(VALUE(SUBSTITUTE(実質収支比率等に係る経年分析!H$49,"▲","-")),2),NA())</f>
        <v>-5.13</v>
      </c>
      <c r="E21" s="174">
        <f>IF(ISNUMBER(VALUE(SUBSTITUTE(実質収支比率等に係る経年分析!I$49,"▲","-"))),ROUND(VALUE(SUBSTITUTE(実質収支比率等に係る経年分析!I$49,"▲","-")),2),NA())</f>
        <v>-17.86</v>
      </c>
      <c r="F21" s="174">
        <f>IF(ISNUMBER(VALUE(SUBSTITUTE(実質収支比率等に係る経年分析!J$49,"▲","-"))),ROUND(VALUE(SUBSTITUTE(実質収支比率等に係る経年分析!J$49,"▲","-")),2),NA())</f>
        <v>0.44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0.08</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1.58</v>
      </c>
    </row>
    <row r="33" spans="1:16" x14ac:dyDescent="0.15">
      <c r="A33" s="175" t="str">
        <f>IF(連結実質赤字比率に係る赤字・黒字の構成分析!C$37="",NA(),連結実質赤字比率に係る赤字・黒字の構成分析!C$37)</f>
        <v>住宅用地造成事業特別会計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12.7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12.23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11.11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12.86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2.84</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5.67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4.08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3.24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4.7699999999999996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2.99</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1.84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1.86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2.74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4.05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9.73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29.31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22.01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13.03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12.88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401</v>
      </c>
      <c r="E42" s="176"/>
      <c r="F42" s="176"/>
      <c r="G42" s="176">
        <f>'実質公債費比率（分子）の構造'!L$52</f>
        <v>397</v>
      </c>
      <c r="H42" s="176"/>
      <c r="I42" s="176"/>
      <c r="J42" s="176">
        <f>'実質公債費比率（分子）の構造'!M$52</f>
        <v>388</v>
      </c>
      <c r="K42" s="176"/>
      <c r="L42" s="176"/>
      <c r="M42" s="176">
        <f>'実質公債費比率（分子）の構造'!N$52</f>
        <v>370</v>
      </c>
      <c r="N42" s="176"/>
      <c r="O42" s="176"/>
      <c r="P42" s="176">
        <f>'実質公債費比率（分子）の構造'!O$52</f>
        <v>350</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41</v>
      </c>
      <c r="C45" s="176"/>
      <c r="D45" s="176"/>
      <c r="E45" s="176">
        <f>'実質公債費比率（分子）の構造'!L$49</f>
        <v>41</v>
      </c>
      <c r="F45" s="176"/>
      <c r="G45" s="176"/>
      <c r="H45" s="176">
        <f>'実質公債費比率（分子）の構造'!M$49</f>
        <v>49</v>
      </c>
      <c r="I45" s="176"/>
      <c r="J45" s="176"/>
      <c r="K45" s="176">
        <f>'実質公債費比率（分子）の構造'!N$49</f>
        <v>46</v>
      </c>
      <c r="L45" s="176"/>
      <c r="M45" s="176"/>
      <c r="N45" s="176">
        <f>'実質公債費比率（分子）の構造'!O$49</f>
        <v>39</v>
      </c>
      <c r="O45" s="176"/>
      <c r="P45" s="176"/>
    </row>
    <row r="46" spans="1:16" x14ac:dyDescent="0.15">
      <c r="A46" s="176" t="s">
        <v>64</v>
      </c>
      <c r="B46" s="176">
        <f>'実質公債費比率（分子）の構造'!K$48</f>
        <v>217</v>
      </c>
      <c r="C46" s="176"/>
      <c r="D46" s="176"/>
      <c r="E46" s="176">
        <f>'実質公債費比率（分子）の構造'!L$48</f>
        <v>216</v>
      </c>
      <c r="F46" s="176"/>
      <c r="G46" s="176"/>
      <c r="H46" s="176">
        <f>'実質公債費比率（分子）の構造'!M$48</f>
        <v>206</v>
      </c>
      <c r="I46" s="176"/>
      <c r="J46" s="176"/>
      <c r="K46" s="176">
        <f>'実質公債費比率（分子）の構造'!N$48</f>
        <v>187</v>
      </c>
      <c r="L46" s="176"/>
      <c r="M46" s="176"/>
      <c r="N46" s="176">
        <f>'実質公債費比率（分子）の構造'!O$48</f>
        <v>150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154</v>
      </c>
      <c r="C49" s="176"/>
      <c r="D49" s="176"/>
      <c r="E49" s="176">
        <f>'実質公債費比率（分子）の構造'!L$45</f>
        <v>142</v>
      </c>
      <c r="F49" s="176"/>
      <c r="G49" s="176"/>
      <c r="H49" s="176">
        <f>'実質公債費比率（分子）の構造'!M$45</f>
        <v>117</v>
      </c>
      <c r="I49" s="176"/>
      <c r="J49" s="176"/>
      <c r="K49" s="176">
        <f>'実質公債費比率（分子）の構造'!N$45</f>
        <v>96</v>
      </c>
      <c r="L49" s="176"/>
      <c r="M49" s="176"/>
      <c r="N49" s="176">
        <f>'実質公債費比率（分子）の構造'!O$45</f>
        <v>92</v>
      </c>
      <c r="O49" s="176"/>
      <c r="P49" s="176"/>
    </row>
    <row r="50" spans="1:16" x14ac:dyDescent="0.15">
      <c r="A50" s="176" t="s">
        <v>67</v>
      </c>
      <c r="B50" s="176" t="e">
        <f>NA()</f>
        <v>#N/A</v>
      </c>
      <c r="C50" s="176">
        <f>IF(ISNUMBER('実質公債費比率（分子）の構造'!K$53),'実質公債費比率（分子）の構造'!K$53,NA())</f>
        <v>11</v>
      </c>
      <c r="D50" s="176" t="e">
        <f>NA()</f>
        <v>#N/A</v>
      </c>
      <c r="E50" s="176" t="e">
        <f>NA()</f>
        <v>#N/A</v>
      </c>
      <c r="F50" s="176">
        <f>IF(ISNUMBER('実質公債費比率（分子）の構造'!L$53),'実質公債費比率（分子）の構造'!L$53,NA())</f>
        <v>2</v>
      </c>
      <c r="G50" s="176" t="e">
        <f>NA()</f>
        <v>#N/A</v>
      </c>
      <c r="H50" s="176" t="e">
        <f>NA()</f>
        <v>#N/A</v>
      </c>
      <c r="I50" s="176">
        <f>IF(ISNUMBER('実質公債費比率（分子）の構造'!M$53),'実質公債費比率（分子）の構造'!M$53,NA())</f>
        <v>-16</v>
      </c>
      <c r="J50" s="176" t="e">
        <f>NA()</f>
        <v>#N/A</v>
      </c>
      <c r="K50" s="176" t="e">
        <f>NA()</f>
        <v>#N/A</v>
      </c>
      <c r="L50" s="176">
        <f>IF(ISNUMBER('実質公債費比率（分子）の構造'!N$53),'実質公債費比率（分子）の構造'!N$53,NA())</f>
        <v>-41</v>
      </c>
      <c r="M50" s="176" t="e">
        <f>NA()</f>
        <v>#N/A</v>
      </c>
      <c r="N50" s="176" t="e">
        <f>NA()</f>
        <v>#N/A</v>
      </c>
      <c r="O50" s="176">
        <f>IF(ISNUMBER('実質公債費比率（分子）の構造'!O$53),'実質公債費比率（分子）の構造'!O$53,NA())</f>
        <v>-69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3696</v>
      </c>
      <c r="E56" s="175"/>
      <c r="F56" s="175"/>
      <c r="G56" s="175">
        <f>'将来負担比率（分子）の構造'!J$52</f>
        <v>3617</v>
      </c>
      <c r="H56" s="175"/>
      <c r="I56" s="175"/>
      <c r="J56" s="175">
        <f>'将来負担比率（分子）の構造'!K$52</f>
        <v>3578</v>
      </c>
      <c r="K56" s="175"/>
      <c r="L56" s="175"/>
      <c r="M56" s="175">
        <f>'将来負担比率（分子）の構造'!L$52</f>
        <v>3391</v>
      </c>
      <c r="N56" s="175"/>
      <c r="O56" s="175"/>
      <c r="P56" s="175">
        <f>'将来負担比率（分子）の構造'!M$52</f>
        <v>3139</v>
      </c>
    </row>
    <row r="57" spans="1:16" x14ac:dyDescent="0.15">
      <c r="A57" s="175" t="s">
        <v>42</v>
      </c>
      <c r="B57" s="175"/>
      <c r="C57" s="175"/>
      <c r="D57" s="175">
        <f>'将来負担比率（分子）の構造'!I$51</f>
        <v>18</v>
      </c>
      <c r="E57" s="175"/>
      <c r="F57" s="175"/>
      <c r="G57" s="175">
        <f>'将来負担比率（分子）の構造'!J$51</f>
        <v>18</v>
      </c>
      <c r="H57" s="175"/>
      <c r="I57" s="175"/>
      <c r="J57" s="175">
        <f>'将来負担比率（分子）の構造'!K$51</f>
        <v>17</v>
      </c>
      <c r="K57" s="175"/>
      <c r="L57" s="175"/>
      <c r="M57" s="175">
        <f>'将来負担比率（分子）の構造'!L$51</f>
        <v>17</v>
      </c>
      <c r="N57" s="175"/>
      <c r="O57" s="175"/>
      <c r="P57" s="175">
        <f>'将来負担比率（分子）の構造'!M$51</f>
        <v>16</v>
      </c>
    </row>
    <row r="58" spans="1:16" x14ac:dyDescent="0.15">
      <c r="A58" s="175" t="s">
        <v>41</v>
      </c>
      <c r="B58" s="175"/>
      <c r="C58" s="175"/>
      <c r="D58" s="175">
        <f>'将来負担比率（分子）の構造'!I$50</f>
        <v>9202</v>
      </c>
      <c r="E58" s="175"/>
      <c r="F58" s="175"/>
      <c r="G58" s="175">
        <f>'将来負担比率（分子）の構造'!J$50</f>
        <v>12140</v>
      </c>
      <c r="H58" s="175"/>
      <c r="I58" s="175"/>
      <c r="J58" s="175">
        <f>'将来負担比率（分子）の構造'!K$50</f>
        <v>11829</v>
      </c>
      <c r="K58" s="175"/>
      <c r="L58" s="175"/>
      <c r="M58" s="175">
        <f>'将来負担比率（分子）の構造'!L$50</f>
        <v>13411</v>
      </c>
      <c r="N58" s="175"/>
      <c r="O58" s="175"/>
      <c r="P58" s="175">
        <f>'将来負担比率（分子）の構造'!M$50</f>
        <v>13964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4</v>
      </c>
      <c r="C61" s="175"/>
      <c r="D61" s="175"/>
      <c r="E61" s="175">
        <f>'将来負担比率（分子）の構造'!J$46</f>
        <v>3</v>
      </c>
      <c r="F61" s="175"/>
      <c r="G61" s="175"/>
      <c r="H61" s="175">
        <f>'将来負担比率（分子）の構造'!K$46</f>
        <v>2</v>
      </c>
      <c r="I61" s="175"/>
      <c r="J61" s="175"/>
      <c r="K61" s="175">
        <f>'将来負担比率（分子）の構造'!L$46</f>
        <v>0</v>
      </c>
      <c r="L61" s="175"/>
      <c r="M61" s="175"/>
      <c r="N61" s="175" t="str">
        <f>'将来負担比率（分子）の構造'!M$46</f>
        <v>-</v>
      </c>
      <c r="O61" s="175"/>
      <c r="P61" s="175"/>
    </row>
    <row r="62" spans="1:16" x14ac:dyDescent="0.15">
      <c r="A62" s="175" t="s">
        <v>35</v>
      </c>
      <c r="B62" s="175">
        <f>'将来負担比率（分子）の構造'!I$45</f>
        <v>452</v>
      </c>
      <c r="C62" s="175"/>
      <c r="D62" s="175"/>
      <c r="E62" s="175">
        <f>'将来負担比率（分子）の構造'!J$45</f>
        <v>364</v>
      </c>
      <c r="F62" s="175"/>
      <c r="G62" s="175"/>
      <c r="H62" s="175">
        <f>'将来負担比率（分子）の構造'!K$45</f>
        <v>343</v>
      </c>
      <c r="I62" s="175"/>
      <c r="J62" s="175"/>
      <c r="K62" s="175">
        <f>'将来負担比率（分子）の構造'!L$45</f>
        <v>339</v>
      </c>
      <c r="L62" s="175"/>
      <c r="M62" s="175"/>
      <c r="N62" s="175">
        <f>'将来負担比率（分子）の構造'!M$45</f>
        <v>293</v>
      </c>
      <c r="O62" s="175"/>
      <c r="P62" s="175"/>
    </row>
    <row r="63" spans="1:16" x14ac:dyDescent="0.15">
      <c r="A63" s="175" t="s">
        <v>34</v>
      </c>
      <c r="B63" s="175">
        <f>'将来負担比率（分子）の構造'!I$44</f>
        <v>60</v>
      </c>
      <c r="C63" s="175"/>
      <c r="D63" s="175"/>
      <c r="E63" s="175">
        <f>'将来負担比率（分子）の構造'!J$44</f>
        <v>51</v>
      </c>
      <c r="F63" s="175"/>
      <c r="G63" s="175"/>
      <c r="H63" s="175">
        <f>'将来負担比率（分子）の構造'!K$44</f>
        <v>42</v>
      </c>
      <c r="I63" s="175"/>
      <c r="J63" s="175"/>
      <c r="K63" s="175">
        <f>'将来負担比率（分子）の構造'!L$44</f>
        <v>33</v>
      </c>
      <c r="L63" s="175"/>
      <c r="M63" s="175"/>
      <c r="N63" s="175">
        <f>'将来負担比率（分子）の構造'!M$44</f>
        <v>23</v>
      </c>
      <c r="O63" s="175"/>
      <c r="P63" s="175"/>
    </row>
    <row r="64" spans="1:16" x14ac:dyDescent="0.15">
      <c r="A64" s="175" t="s">
        <v>33</v>
      </c>
      <c r="B64" s="175">
        <f>'将来負担比率（分子）の構造'!I$43</f>
        <v>1462</v>
      </c>
      <c r="C64" s="175"/>
      <c r="D64" s="175"/>
      <c r="E64" s="175">
        <f>'将来負担比率（分子）の構造'!J$43</f>
        <v>1264</v>
      </c>
      <c r="F64" s="175"/>
      <c r="G64" s="175"/>
      <c r="H64" s="175">
        <f>'将来負担比率（分子）の構造'!K$43</f>
        <v>1070</v>
      </c>
      <c r="I64" s="175"/>
      <c r="J64" s="175"/>
      <c r="K64" s="175">
        <f>'将来負担比率（分子）の構造'!L$43</f>
        <v>892</v>
      </c>
      <c r="L64" s="175"/>
      <c r="M64" s="175"/>
      <c r="N64" s="175">
        <f>'将来負担比率（分子）の構造'!M$43</f>
        <v>719</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829</v>
      </c>
      <c r="C66" s="175"/>
      <c r="D66" s="175"/>
      <c r="E66" s="175">
        <f>'将来負担比率（分子）の構造'!J$41</f>
        <v>712</v>
      </c>
      <c r="F66" s="175"/>
      <c r="G66" s="175"/>
      <c r="H66" s="175">
        <f>'将来負担比率（分子）の構造'!K$41</f>
        <v>598</v>
      </c>
      <c r="I66" s="175"/>
      <c r="J66" s="175"/>
      <c r="K66" s="175">
        <f>'将来負担比率（分子）の構造'!L$41</f>
        <v>503</v>
      </c>
      <c r="L66" s="175"/>
      <c r="M66" s="175"/>
      <c r="N66" s="175">
        <f>'将来負担比率（分子）の構造'!M$41</f>
        <v>411</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5290</v>
      </c>
      <c r="C72" s="179">
        <f>基金残高に係る経年分析!G55</f>
        <v>5449</v>
      </c>
      <c r="D72" s="179">
        <f>基金残高に係る経年分析!H55</f>
        <v>5675</v>
      </c>
    </row>
    <row r="73" spans="1:16" x14ac:dyDescent="0.15">
      <c r="A73" s="178" t="s">
        <v>74</v>
      </c>
      <c r="B73" s="179">
        <f>基金残高に係る経年分析!F56</f>
        <v>83</v>
      </c>
      <c r="C73" s="179">
        <f>基金残高に係る経年分析!G56</f>
        <v>83</v>
      </c>
      <c r="D73" s="179">
        <f>基金残高に係る経年分析!H56</f>
        <v>83</v>
      </c>
    </row>
    <row r="74" spans="1:16" x14ac:dyDescent="0.15">
      <c r="A74" s="178" t="s">
        <v>75</v>
      </c>
      <c r="B74" s="179">
        <f>基金残高に係る経年分析!F57</f>
        <v>12748</v>
      </c>
      <c r="C74" s="179">
        <f>基金残高に係る経年分析!G57</f>
        <v>11884</v>
      </c>
      <c r="D74" s="179">
        <f>基金残高に係る経年分析!H57</f>
        <v>11728</v>
      </c>
    </row>
  </sheetData>
  <sheetProtection algorithmName="SHA-512" hashValue="wLwXN7pzidjLBbliKxHtbtnsAOfkSASWF+xeSxl0e3LLu2gXrLmdzHUon6OcLuOeFJq33yhwA00GOWznKBvSHg==" saltValue="ktJ1SDWiOiaX1EazyBx6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渡辺伶馬</cp:lastModifiedBy>
  <cp:lastPrinted>2025-03-12T05:57:36Z</cp:lastPrinted>
  <dcterms:created xsi:type="dcterms:W3CDTF">2025-02-19T01:04:02Z</dcterms:created>
  <dcterms:modified xsi:type="dcterms:W3CDTF">2025-03-12T07:56:15Z</dcterms:modified>
  <cp:category/>
</cp:coreProperties>
</file>