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kancl044\Desktop\未報告\△03.14まで_03.04_【314〆】令和5年度財政状況資料集の作成等について\05_回答\"/>
    </mc:Choice>
  </mc:AlternateContent>
  <xr:revisionPtr revIDLastSave="0" documentId="13_ncr:1_{8E9BBA43-A873-408A-9752-B08F136F1BEB}" xr6:coauthVersionLast="47" xr6:coauthVersionMax="47" xr10:uidLastSave="{00000000-0000-0000-0000-000000000000}"/>
  <bookViews>
    <workbookView xWindow="-120" yWindow="-120" windowWidth="24240" windowHeight="13140" tabRatio="77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C35" i="10"/>
  <c r="BW34" i="10"/>
  <c r="BW35" i="10" s="1"/>
  <c r="BW36" i="10" s="1"/>
  <c r="BW37" i="10" s="1"/>
  <c r="BW38" i="10" s="1"/>
  <c r="BW39" i="10" s="1"/>
  <c r="BW40" i="10" s="1"/>
  <c r="BW41" i="10" s="1"/>
  <c r="BW42" i="10" s="1"/>
  <c r="BE34" i="10"/>
  <c r="C34" i="10"/>
  <c r="U34" i="10" s="1"/>
  <c r="CO34" i="10" l="1"/>
  <c r="CO35" i="10" s="1"/>
  <c r="U35" i="10"/>
  <c r="U36" i="10" s="1"/>
  <c r="U37"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<sst xmlns="http://schemas.openxmlformats.org/spreadsheetml/2006/main" count="1115" uniqueCount="565">
  <si>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</si>
  <si>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</si>
  <si>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</si>
  <si>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</si>
  <si>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</si>
  <si>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</si>
  <si>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</si>
  <si>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</si>
  <si>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</si>
  <si>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</si>
  <si>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</si>
  <si>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</si>
  <si>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</si>
  <si>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</si>
  <si>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</si>
  <si>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</si>
  <si>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</si>
  <si>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</si>
  <si>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</si>
  <si>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</si>
  <si>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</si>
  <si>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</si>
  <si>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</si>
  <si>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</si>
  <si>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</si>
  <si>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</si>
  <si>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</si>
  <si>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</si>
  <si>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</si>
  <si>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</si>
  <si>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</si>
  <si>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</si>
  <si>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</si>
  <si>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</si>
  <si>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</si>
  <si>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</si>
  <si>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</si>
  <si>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</si>
  <si>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</si>
  <si>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</si>
  <si>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</si>
  <si>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</si>
  <si>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</si>
  <si>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</si>
  <si>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</si>
  <si>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</si>
  <si>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</si>
  <si>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</si>
  <si>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</si>
  <si>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</si>
  <si>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</si>
  <si>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</si>
  <si>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</si>
  <si>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</si>
  <si>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</si>
  <si>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</si>
  <si>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</si>
  <si>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</si>
  <si>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</si>
  <si>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</si>
  <si>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</si>
  <si>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</si>
  <si>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</si>
  <si>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</si>
  <si>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</si>
  <si>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</si>
  <si>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</si>
  <si>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</si>
  <si>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</si>
  <si>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</si>
  <si>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</si>
  <si>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</si>
  <si>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</si>
  <si>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</si>
  <si>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</si>
  <si>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</si>
  <si>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</si>
  <si>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</si>
  <si>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</si>
  <si>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</si>
  <si>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</si>
  <si>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</si>
  <si>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</si>
  <si>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</si>
  <si>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</si>
  <si>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</si>
  <si>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</si>
  <si>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</si>
  <si>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</si>
  <si>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</si>
  <si>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</si>
  <si>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</si>
  <si>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</si>
  <si>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</si>
  <si>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金山町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</si>
  <si>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</si>
  <si>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</si>
  <si>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</si>
  <si>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</si>
  <si>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</si>
  <si>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</si>
  <si>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</si>
  <si>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</si>
  <si>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</si>
  <si>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</si>
  <si>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</si>
  <si>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</si>
  <si>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</si>
  <si>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</si>
  <si>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</si>
  <si>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</si>
  <si>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</si>
  <si>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</si>
  <si>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</si>
  <si>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</si>
  <si>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</si>
  <si>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</si>
  <si>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</si>
  <si>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</si>
  <si>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</si>
  <si>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</si>
  <si>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</si>
  <si>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</si>
  <si>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</si>
  <si>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</si>
  <si>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</si>
  <si>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</si>
  <si>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</si>
  <si>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</si>
  <si>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</si>
  <si>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</si>
  <si>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</si>
  <si>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</si>
  <si>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</si>
  <si>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</si>
  <si>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</si>
  <si>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</si>
  <si>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</si>
  <si>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</si>
  <si>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</si>
  <si>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</si>
  <si>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</si>
  <si>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</si>
  <si>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</si>
  <si>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</si>
  <si>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</si>
  <si>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</si>
  <si>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</si>
  <si>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</si>
  <si>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</si>
  <si>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</si>
  <si>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</si>
  <si>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</si>
  <si>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</si>
  <si>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</si>
  <si>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</si>
  <si>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</si>
  <si>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</si>
  <si>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</si>
  <si>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</si>
  <si>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</si>
  <si>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</si>
  <si>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</si>
  <si>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</si>
  <si>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</si>
  <si>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</si>
  <si>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</si>
  <si>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</si>
  <si>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</si>
  <si>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</si>
  <si>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</si>
  <si>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</si>
  <si>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</si>
  <si>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</si>
  <si>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</si>
  <si>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</si>
  <si>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</si>
  <si>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</si>
  <si>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</si>
  <si>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</si>
  <si>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</si>
  <si>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</si>
  <si>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</si>
  <si>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</si>
  <si>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</si>
  <si>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</si>
  <si>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</si>
  <si>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</si>
  <si>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</si>
  <si>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</si>
  <si>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</si>
  <si>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</si>
  <si>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</si>
  <si>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</si>
  <si>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</si>
  <si>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</si>
  <si>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</si>
  <si>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</si>
  <si>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</si>
  <si>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</si>
  <si>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</si>
  <si>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</si>
  <si>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</si>
  <si>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</si>
  <si>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福島県金山町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</si>
  <si>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</si>
  <si>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</si>
  <si>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</si>
  <si>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</si>
  <si>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</si>
  <si>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</si>
  <si>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</si>
  <si>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</si>
  <si>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</si>
  <si>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</si>
  <si>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</si>
  <si>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</si>
  <si>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</si>
  <si>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</si>
  <si>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</si>
  <si>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</si>
  <si>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</si>
  <si>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</si>
  <si>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</si>
  <si>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</si>
  <si>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</si>
  <si>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</si>
  <si>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</si>
  <si>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</si>
  <si>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</si>
  <si>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</si>
  <si>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</si>
  <si>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</si>
  <si>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</si>
  <si>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</si>
  <si>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</si>
  <si>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</si>
  <si>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</si>
  <si>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</si>
  <si>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</si>
  <si>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</si>
  <si>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</si>
  <si>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</si>
  <si>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</si>
  <si>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</si>
  <si>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</si>
  <si>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</si>
  <si>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</si>
  <si>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</si>
  <si>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</si>
  <si>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</si>
  <si>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</si>
  <si>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</si>
  <si>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</si>
  <si>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</si>
  <si>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</si>
  <si>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</si>
  <si>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</si>
  <si>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</si>
  <si>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</si>
  <si>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</si>
  <si>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</si>
  <si>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</si>
  <si>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</si>
  <si>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</si>
  <si>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</si>
  <si>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</si>
  <si>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</si>
  <si>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</si>
  <si>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</si>
  <si>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</si>
  <si>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</si>
  <si>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</si>
  <si>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</si>
  <si>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</si>
  <si>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</si>
  <si>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</si>
  <si>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</si>
  <si>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</si>
  <si>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</si>
  <si>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</si>
  <si>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</si>
  <si>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</si>
  <si>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</si>
  <si>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</si>
  <si>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</si>
  <si>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</si>
  <si>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</si>
  <si>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</si>
  <si>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</si>
  <si>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</si>
  <si>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</si>
  <si>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</si>
  <si>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</si>
  <si>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</si>
  <si>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</si>
  <si>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</si>
  <si>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</si>
  <si>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</si>
  <si>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</si>
  <si>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</si>
  <si>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</si>
  <si>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</si>
  <si>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</si>
  <si>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</si>
  <si>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</si>
  <si>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</si>
  <si>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</si>
  <si>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</si>
  <si>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</si>
  <si>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</si>
  <si>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</si>
  <si>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</si>
  <si>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</si>
  <si>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</si>
  <si>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</si>
  <si>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</si>
  <si>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</si>
  <si>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</si>
  <si>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</si>
  <si>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</si>
  <si>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</si>
  <si>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</si>
  <si>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</si>
  <si>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</si>
  <si>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</si>
  <si>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</si>
  <si>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</si>
  <si>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</si>
  <si>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</si>
  <si>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</si>
  <si>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</si>
  <si>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</si>
  <si>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</si>
  <si>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</si>
  <si>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</si>
  <si>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</si>
  <si>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</si>
  <si>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</si>
  <si>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</si>
  <si>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</si>
  <si>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</si>
  <si>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</si>
  <si>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</si>
  <si>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</si>
  <si>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</si>
  <si>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</si>
  <si>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</si>
  <si>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</si>
  <si>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</si>
  <si>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</si>
  <si>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</si>
  <si>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</si>
  <si>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</si>
  <si>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</si>
  <si>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福島県金山町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</si>
  <si>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</si>
  <si>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</si>
  <si>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</si>
  <si>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</si>
  <si>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</si>
  <si>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</si>
  <si>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</si>
  <si>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</si>
  <si>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</si>
  <si>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</si>
  <si>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</si>
  <si>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</si>
  <si>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</si>
  <si>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</si>
  <si>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</si>
  <si>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</si>
  <si>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</si>
  <si>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</si>
  <si>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</si>
  <si>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</si>
  <si>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</si>
  <si>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</si>
  <si>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</si>
  <si>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</si>
  <si>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</si>
  <si>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</si>
  <si>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</si>
  <si>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</si>
  <si>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</si>
  <si>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</si>
  <si>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</si>
  <si>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</si>
  <si>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</si>
  <si>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</si>
  <si>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</si>
  <si>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</si>
  <si>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</si>
  <si>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簡易水道事業会計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</si>
  <si>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</si>
  <si>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</si>
  <si>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</si>
  <si>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</si>
  <si>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</si>
  <si>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</si>
  <si>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</si>
  <si>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</si>
  <si>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</si>
  <si>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</si>
  <si>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</si>
  <si>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</si>
  <si>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</si>
  <si>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</si>
  <si>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</si>
  <si>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</si>
  <si>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</si>
  <si>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</si>
  <si>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</si>
  <si>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</si>
  <si>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</si>
  <si>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</si>
  <si>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</si>
  <si>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</si>
  <si>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</si>
  <si>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</si>
  <si>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</si>
  <si>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</si>
  <si>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</si>
  <si>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</si>
  <si>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</si>
  <si>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</si>
  <si>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</si>
  <si>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</si>
  <si>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</si>
  <si>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</si>
  <si>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</si>
  <si>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</si>
  <si>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</si>
  <si>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</si>
  <si>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</si>
  <si>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</si>
  <si>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</si>
  <si>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</si>
  <si>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</si>
  <si>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</si>
  <si>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</si>
  <si>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</si>
  <si>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</si>
  <si>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</si>
  <si>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</si>
  <si>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</si>
  <si>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</si>
  <si>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</si>
  <si>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</si>
  <si>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</si>
  <si>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</si>
  <si>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</si>
  <si>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</si>
  <si>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</si>
  <si>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</si>
  <si>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</si>
  <si>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</si>
  <si>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</si>
  <si>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</si>
  <si>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</si>
  <si>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</si>
  <si>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</si>
  <si>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</si>
  <si>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</si>
  <si>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</si>
  <si>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</si>
  <si>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</si>
  <si>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</si>
  <si>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</si>
  <si>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</si>
  <si>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</si>
  <si>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</si>
  <si>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</si>
  <si>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</si>
  <si>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</si>
  <si>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</si>
  <si>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</si>
  <si>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</si>
  <si>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</si>
  <si>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</si>
  <si>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</si>
  <si>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</si>
  <si>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</si>
  <si>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</si>
  <si>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</si>
  <si>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</si>
  <si>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</si>
  <si>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</si>
  <si>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</si>
  <si>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</si>
  <si>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</si>
  <si>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</si>
  <si>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</si>
  <si>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</si>
  <si>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</si>
  <si>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</si>
  <si>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</si>
  <si>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</si>
  <si>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</si>
  <si>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</si>
  <si>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</si>
  <si>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</si>
  <si>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</si>
  <si>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</si>
  <si>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</si>
  <si>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</si>
  <si>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</si>
  <si>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</si>
  <si>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</si>
  <si>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</si>
  <si>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</si>
  <si>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</si>
  <si>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</si>
  <si>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</si>
  <si>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</si>
  <si>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</si>
  <si>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</si>
  <si>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</si>
  <si>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</si>
  <si>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</si>
  <si>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</si>
  <si>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</si>
  <si>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</si>
  <si>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</si>
  <si>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</si>
  <si>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</si>
  <si>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</si>
  <si>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</si>
  <si>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</si>
  <si>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</si>
  <si>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</si>
  <si>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4.35</t>
  </si>
  <si>
    <t>▲ 4.68</t>
  </si>
  <si>
    <t>一般会計</t>
  </si>
  <si>
    <t>国民健康保険特別会計（事業勘定）</t>
  </si>
  <si>
    <t>簡易水道事業会計</t>
  </si>
  <si>
    <t>介護保険特別会計</t>
  </si>
  <si>
    <t>下水道事業会計</t>
  </si>
  <si>
    <t>後期高齢者医療特別会計</t>
  </si>
  <si>
    <t>国民健康保険特別会計（施設勘定）</t>
  </si>
  <si>
    <t>その他会計（赤字）</t>
  </si>
  <si>
    <t>その他会計（黒字）</t>
  </si>
  <si>
    <t>R01</t>
    <phoneticPr fontId="5"/>
  </si>
  <si>
    <t>R02</t>
    <phoneticPr fontId="5"/>
  </si>
  <si>
    <t>R03</t>
    <phoneticPr fontId="5"/>
  </si>
  <si>
    <t>R04</t>
    <phoneticPr fontId="5"/>
  </si>
  <si>
    <t>R05</t>
    <phoneticPr fontId="5"/>
  </si>
  <si>
    <t>（株）会津かねやま</t>
    <rPh sb="1" eb="2">
      <t>カブ</t>
    </rPh>
    <rPh sb="3" eb="5">
      <t>アイヅ</t>
    </rPh>
    <phoneticPr fontId="2"/>
  </si>
  <si>
    <t>（株）奥会津大自然</t>
    <rPh sb="1" eb="2">
      <t>カブ</t>
    </rPh>
    <rPh sb="3" eb="4">
      <t>オク</t>
    </rPh>
    <rPh sb="4" eb="6">
      <t>アイヅ</t>
    </rPh>
    <rPh sb="6" eb="9">
      <t>ダイシゼン</t>
    </rPh>
    <phoneticPr fontId="2"/>
  </si>
  <si>
    <t>-</t>
    <phoneticPr fontId="2"/>
  </si>
  <si>
    <t>会津若松地方広域市町村圏整備組合　一般会計</t>
    <rPh sb="0" eb="16">
      <t>ア</t>
    </rPh>
    <rPh sb="17" eb="19">
      <t>イッパン</t>
    </rPh>
    <rPh sb="19" eb="21">
      <t>カイケイ</t>
    </rPh>
    <phoneticPr fontId="5"/>
  </si>
  <si>
    <t>会津若松地方広域市町村圏整備組合水道用水供給事業会計</t>
  </si>
  <si>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</si>
  <si>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公共施設整備基金</t>
    <rPh sb="0" eb="2">
      <t>コウキョウ</t>
    </rPh>
    <rPh sb="2" eb="4">
      <t>シセツ</t>
    </rPh>
    <rPh sb="4" eb="6">
      <t>セイビ</t>
    </rPh>
    <rPh sb="6" eb="8">
      <t>キキン</t>
    </rPh>
    <phoneticPr fontId="5"/>
  </si>
  <si>
    <t>ふるさと納税基金</t>
    <rPh sb="4" eb="6">
      <t>ノウゼイ</t>
    </rPh>
    <rPh sb="6" eb="8">
      <t>キキン</t>
    </rPh>
    <phoneticPr fontId="2"/>
  </si>
  <si>
    <t>森林環境譲与税基金</t>
    <rPh sb="0" eb="2">
      <t>シンリン</t>
    </rPh>
    <rPh sb="2" eb="4">
      <t>カンキョウ</t>
    </rPh>
    <rPh sb="4" eb="6">
      <t>ジョウヨ</t>
    </rPh>
    <rPh sb="6" eb="7">
      <t>ゼイ</t>
    </rPh>
    <rPh sb="7" eb="9">
      <t>キキン</t>
    </rPh>
    <phoneticPr fontId="2"/>
  </si>
  <si>
    <t>少子化対策推進基金</t>
    <rPh sb="0" eb="3">
      <t>ショウシカ</t>
    </rPh>
    <rPh sb="3" eb="5">
      <t>タイサク</t>
    </rPh>
    <rPh sb="5" eb="7">
      <t>スイシン</t>
    </rPh>
    <rPh sb="7" eb="9">
      <t>キキン</t>
    </rPh>
    <phoneticPr fontId="2"/>
  </si>
  <si>
    <t>災害対策基金</t>
    <rPh sb="0" eb="2">
      <t>サイガイ</t>
    </rPh>
    <rPh sb="2" eb="4">
      <t>タイサク</t>
    </rPh>
    <rPh sb="4" eb="6">
      <t>キキン</t>
    </rPh>
    <phoneticPr fontId="2"/>
  </si>
  <si>
    <t>福島県市町村総合事務組合消防補償等特別会計</t>
    <rPh sb="0" eb="12">
      <t>フクシマケンシチョウソンソウゴウジムクミアイ</t>
    </rPh>
    <rPh sb="12" eb="14">
      <t>ショウボウ</t>
    </rPh>
    <rPh sb="14" eb="16">
      <t>ホショウ</t>
    </rPh>
    <rPh sb="16" eb="17">
      <t>トウ</t>
    </rPh>
    <rPh sb="17" eb="19">
      <t>トクベツ</t>
    </rPh>
    <rPh sb="19" eb="21">
      <t>カイケイ</t>
    </rPh>
    <phoneticPr fontId="4"/>
  </si>
  <si>
    <t>福島県市町村総合事務組合消防賞じゅつ金特別会計</t>
    <rPh sb="0" eb="12">
      <t>フクシマケンシチョウソンソウゴウジムクミアイ</t>
    </rPh>
    <rPh sb="12" eb="14">
      <t>ショウボウ</t>
    </rPh>
    <rPh sb="14" eb="15">
      <t>ショウ</t>
    </rPh>
    <rPh sb="18" eb="19">
      <t>キン</t>
    </rPh>
    <rPh sb="19" eb="21">
      <t>トクベツ</t>
    </rPh>
    <rPh sb="21" eb="23">
      <t>カイケイ</t>
    </rPh>
    <phoneticPr fontId="4"/>
  </si>
  <si>
    <t>福島県市町村総合事務組合非常勤職員公務災害補償特別会計</t>
    <rPh sb="0" eb="12">
      <t>フクシマケンシチョウソンソウゴウジムクミアイ</t>
    </rPh>
    <rPh sb="12" eb="15">
      <t>ヒジョウキン</t>
    </rPh>
    <rPh sb="15" eb="17">
      <t>ショクイン</t>
    </rPh>
    <rPh sb="17" eb="19">
      <t>コウム</t>
    </rPh>
    <rPh sb="19" eb="21">
      <t>サイガイ</t>
    </rPh>
    <rPh sb="21" eb="23">
      <t>ホショウ</t>
    </rPh>
    <rPh sb="23" eb="25">
      <t>トクベツ</t>
    </rPh>
    <rPh sb="25" eb="27">
      <t>カイケイ</t>
    </rPh>
    <phoneticPr fontId="4"/>
  </si>
  <si>
    <t>福島県市町村総合事務組合自治会館管理特別会計</t>
    <rPh sb="0" eb="12">
      <t>フクシマケンシチョウソンソウゴウジムクミアイ</t>
    </rPh>
    <rPh sb="12" eb="14">
      <t>ジチ</t>
    </rPh>
    <rPh sb="14" eb="16">
      <t>カイカン</t>
    </rPh>
    <rPh sb="16" eb="18">
      <t>カンリ</t>
    </rPh>
    <rPh sb="18" eb="20">
      <t>トクベツ</t>
    </rPh>
    <rPh sb="20" eb="22">
      <t>カイケイ</t>
    </rPh>
    <phoneticPr fontId="4"/>
  </si>
  <si>
    <t>福島県市町村総合事務組合 一般会計</t>
    <rPh sb="0" eb="12">
      <t>フクシマケンシチョウソンソウゴウジムクミアイ</t>
    </rPh>
    <rPh sb="13" eb="15">
      <t>イッパン</t>
    </rPh>
    <rPh sb="15" eb="17">
      <t>カイケイ</t>
    </rPh>
    <phoneticPr fontId="4"/>
  </si>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</sst>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362690</c:v>
                </c:pt>
                <c:pt idx="3">
                  <c:v>296093</c:v>
                </c:pt>
                <c:pt idx="4">
                  <c:v>308655</c:v>
                </c:pt>
              </c:numCache>
            </c:numRef>
          </c:val>
          <c:smooth val="0"/>
          <c:extLst>
            <c:ext xmlns:c16="http://schemas.microsoft.com/office/drawing/2014/chart" uri="{C3380CC4-5D6E-409C-BE32-E72D297353CC}">
              <c16:uniqueId val="{00000000-5C20-4316-9493-ACE1EAF83A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279250</c:v>
                </c:pt>
                <c:pt idx="1">
                  <c:v>334240</c:v>
                </c:pt>
                <c:pt idx="2">
                  <c:v>354209</c:v>
                </c:pt>
                <c:pt idx="3">
                  <c:v>283227</c:v>
                </c:pt>
                <c:pt idx="4">
                  <c:v>332545</c:v>
                </c:pt>
              </c:numCache>
            </c:numRef>
          </c:val>
          <c:smooth val="0"/>
          <c:extLst>
            <c:ext xmlns:c16="http://schemas.microsoft.com/office/drawing/2014/chart" uri="{C3380CC4-5D6E-409C-BE32-E72D297353CC}">
              <c16:uniqueId val="{00000001-5C20-4316-9493-ACE1EAF83A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7.96</c:v>
                </c:pt>
                <c:pt idx="1">
                  <c:v>11.23</c:v>
                </c:pt>
                <c:pt idx="2">
                  <c:v>11.17</c:v>
                </c:pt>
                <c:pt idx="3">
                  <c:v>9.65</c:v>
                </c:pt>
                <c:pt idx="4">
                  <c:v>8.8699999999999992</c:v>
                </c:pt>
              </c:numCache>
            </c:numRef>
          </c:val>
          <c:extLst>
            <c:ext xmlns:c16="http://schemas.microsoft.com/office/drawing/2014/chart" uri="{C3380CC4-5D6E-409C-BE32-E72D297353CC}">
              <c16:uniqueId val="{00000000-BE34-4026-85F5-76258FEFF7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62.17</c:v>
                </c:pt>
                <c:pt idx="1">
                  <c:v>60.43</c:v>
                </c:pt>
                <c:pt idx="2">
                  <c:v>60.1</c:v>
                </c:pt>
                <c:pt idx="3">
                  <c:v>61.98</c:v>
                </c:pt>
                <c:pt idx="4">
                  <c:v>62.79</c:v>
                </c:pt>
              </c:numCache>
            </c:numRef>
          </c:val>
          <c:extLst>
            <c:ext xmlns:c16="http://schemas.microsoft.com/office/drawing/2014/chart" uri="{C3380CC4-5D6E-409C-BE32-E72D297353CC}">
              <c16:uniqueId val="{00000001-BE34-4026-85F5-76258FEFF7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0.79</c:v>
                </c:pt>
                <c:pt idx="1">
                  <c:v>1.59</c:v>
                </c:pt>
                <c:pt idx="2">
                  <c:v>4.2</c:v>
                </c:pt>
                <c:pt idx="3">
                  <c:v>-4.3499999999999996</c:v>
                </c:pt>
                <c:pt idx="4">
                  <c:v>-4.68</c:v>
                </c:pt>
              </c:numCache>
            </c:numRef>
          </c:val>
          <c:smooth val="0"/>
          <c:extLst>
            <c:ext xmlns:c16="http://schemas.microsoft.com/office/drawing/2014/chart" uri="{C3380CC4-5D6E-409C-BE32-E72D297353CC}">
              <c16:uniqueId val="{00000002-BE34-4026-85F5-76258FEFF7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1.1499999999999999</c:v>
                </c:pt>
                <c:pt idx="2">
                  <c:v>#N/A</c:v>
                </c:pt>
                <c:pt idx="3">
                  <c:v>0.96</c:v>
                </c:pt>
                <c:pt idx="4">
                  <c:v>#N/A</c:v>
                </c:pt>
                <c:pt idx="5">
                  <c:v>0.98</c:v>
                </c:pt>
                <c:pt idx="6">
                  <c:v>#N/A</c:v>
                </c:pt>
                <c:pt idx="7">
                  <c:v>1.77</c:v>
                </c:pt>
                <c:pt idx="8">
                  <c:v>0</c:v>
                </c:pt>
                <c:pt idx="9">
                  <c:v>0</c:v>
                </c:pt>
              </c:numCache>
            </c:numRef>
          </c:val>
          <c:extLst>
            <c:ext xmlns:c16="http://schemas.microsoft.com/office/drawing/2014/chart" uri="{C3380CC4-5D6E-409C-BE32-E72D297353CC}">
              <c16:uniqueId val="{00000000-0BC9-4369-8022-78778185F0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BC9-4369-8022-78778185F03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BC9-4369-8022-78778185F036}"/>
            </c:ext>
          </c:extLst>
        </c:ser>
        <c:ser>
          <c:idx val="3"/>
          <c:order val="3"/>
          <c:tx>
            <c:strRef>
              <c:f>データシート!$A$30</c:f>
              <c:strCache>
                <c:ptCount val="1"/>
                <c:pt idx="0">
                  <c:v>国民健康保険特別会計（施設勘定）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BC9-4369-8022-78778185F03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BC9-4369-8022-78778185F036}"/>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0.12</c:v>
                </c:pt>
              </c:numCache>
            </c:numRef>
          </c:val>
          <c:extLst>
            <c:ext xmlns:c16="http://schemas.microsoft.com/office/drawing/2014/chart" uri="{C3380CC4-5D6E-409C-BE32-E72D297353CC}">
              <c16:uniqueId val="{00000005-0BC9-4369-8022-78778185F03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1.78</c:v>
                </c:pt>
                <c:pt idx="2">
                  <c:v>#N/A</c:v>
                </c:pt>
                <c:pt idx="3">
                  <c:v>1.37</c:v>
                </c:pt>
                <c:pt idx="4">
                  <c:v>#N/A</c:v>
                </c:pt>
                <c:pt idx="5">
                  <c:v>1.1000000000000001</c:v>
                </c:pt>
                <c:pt idx="6">
                  <c:v>#N/A</c:v>
                </c:pt>
                <c:pt idx="7">
                  <c:v>1.08</c:v>
                </c:pt>
                <c:pt idx="8">
                  <c:v>#N/A</c:v>
                </c:pt>
                <c:pt idx="9">
                  <c:v>0.52</c:v>
                </c:pt>
              </c:numCache>
            </c:numRef>
          </c:val>
          <c:extLst>
            <c:ext xmlns:c16="http://schemas.microsoft.com/office/drawing/2014/chart" uri="{C3380CC4-5D6E-409C-BE32-E72D297353CC}">
              <c16:uniqueId val="{00000006-0BC9-4369-8022-78778185F036}"/>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0.91</c:v>
                </c:pt>
              </c:numCache>
            </c:numRef>
          </c:val>
          <c:extLst>
            <c:ext xmlns:c16="http://schemas.microsoft.com/office/drawing/2014/chart" uri="{C3380CC4-5D6E-409C-BE32-E72D297353CC}">
              <c16:uniqueId val="{00000007-0BC9-4369-8022-78778185F036}"/>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1.21</c:v>
                </c:pt>
                <c:pt idx="2">
                  <c:v>#N/A</c:v>
                </c:pt>
                <c:pt idx="3">
                  <c:v>1.18</c:v>
                </c:pt>
                <c:pt idx="4">
                  <c:v>#N/A</c:v>
                </c:pt>
                <c:pt idx="5">
                  <c:v>0.98</c:v>
                </c:pt>
                <c:pt idx="6">
                  <c:v>#N/A</c:v>
                </c:pt>
                <c:pt idx="7">
                  <c:v>0.77</c:v>
                </c:pt>
                <c:pt idx="8">
                  <c:v>#N/A</c:v>
                </c:pt>
                <c:pt idx="9">
                  <c:v>1.03</c:v>
                </c:pt>
              </c:numCache>
            </c:numRef>
          </c:val>
          <c:extLst>
            <c:ext xmlns:c16="http://schemas.microsoft.com/office/drawing/2014/chart" uri="{C3380CC4-5D6E-409C-BE32-E72D297353CC}">
              <c16:uniqueId val="{00000008-0BC9-4369-8022-78778185F03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7.95</c:v>
                </c:pt>
                <c:pt idx="2">
                  <c:v>#N/A</c:v>
                </c:pt>
                <c:pt idx="3">
                  <c:v>11.22</c:v>
                </c:pt>
                <c:pt idx="4">
                  <c:v>#N/A</c:v>
                </c:pt>
                <c:pt idx="5">
                  <c:v>11.17</c:v>
                </c:pt>
                <c:pt idx="6">
                  <c:v>#N/A</c:v>
                </c:pt>
                <c:pt idx="7">
                  <c:v>9.65</c:v>
                </c:pt>
                <c:pt idx="8">
                  <c:v>#N/A</c:v>
                </c:pt>
                <c:pt idx="9">
                  <c:v>8.8699999999999992</c:v>
                </c:pt>
              </c:numCache>
            </c:numRef>
          </c:val>
          <c:extLst>
            <c:ext xmlns:c16="http://schemas.microsoft.com/office/drawing/2014/chart" uri="{C3380CC4-5D6E-409C-BE32-E72D297353CC}">
              <c16:uniqueId val="{00000009-0BC9-4369-8022-78778185F03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375</c:v>
                </c:pt>
                <c:pt idx="5">
                  <c:v>390</c:v>
                </c:pt>
                <c:pt idx="8">
                  <c:v>385</c:v>
                </c:pt>
                <c:pt idx="11">
                  <c:v>386</c:v>
                </c:pt>
                <c:pt idx="14">
                  <c:v>328</c:v>
                </c:pt>
              </c:numCache>
            </c:numRef>
          </c:val>
          <c:extLst>
            <c:ext xmlns:c16="http://schemas.microsoft.com/office/drawing/2014/chart" uri="{C3380CC4-5D6E-409C-BE32-E72D297353CC}">
              <c16:uniqueId val="{00000000-0E1A-4FAC-AA5C-1E11F70545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1A-4FAC-AA5C-1E11F70545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E1A-4FAC-AA5C-1E11F70545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1</c:v>
                </c:pt>
                <c:pt idx="6">
                  <c:v>2</c:v>
                </c:pt>
                <c:pt idx="9">
                  <c:v>2</c:v>
                </c:pt>
                <c:pt idx="12">
                  <c:v>2</c:v>
                </c:pt>
              </c:numCache>
            </c:numRef>
          </c:val>
          <c:extLst>
            <c:ext xmlns:c16="http://schemas.microsoft.com/office/drawing/2014/chart" uri="{C3380CC4-5D6E-409C-BE32-E72D297353CC}">
              <c16:uniqueId val="{00000003-0E1A-4FAC-AA5C-1E11F70545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80</c:v>
                </c:pt>
                <c:pt idx="3">
                  <c:v>83</c:v>
                </c:pt>
                <c:pt idx="6">
                  <c:v>84</c:v>
                </c:pt>
                <c:pt idx="9">
                  <c:v>90</c:v>
                </c:pt>
                <c:pt idx="12">
                  <c:v>92</c:v>
                </c:pt>
              </c:numCache>
            </c:numRef>
          </c:val>
          <c:extLst>
            <c:ext xmlns:c16="http://schemas.microsoft.com/office/drawing/2014/chart" uri="{C3380CC4-5D6E-409C-BE32-E72D297353CC}">
              <c16:uniqueId val="{00000004-0E1A-4FAC-AA5C-1E11F70545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1A-4FAC-AA5C-1E11F70545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1A-4FAC-AA5C-1E11F70545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369</c:v>
                </c:pt>
                <c:pt idx="3">
                  <c:v>372</c:v>
                </c:pt>
                <c:pt idx="6">
                  <c:v>383</c:v>
                </c:pt>
                <c:pt idx="9">
                  <c:v>387</c:v>
                </c:pt>
                <c:pt idx="12">
                  <c:v>319</c:v>
                </c:pt>
              </c:numCache>
            </c:numRef>
          </c:val>
          <c:extLst>
            <c:ext xmlns:c16="http://schemas.microsoft.com/office/drawing/2014/chart" uri="{C3380CC4-5D6E-409C-BE32-E72D297353CC}">
              <c16:uniqueId val="{00000007-0E1A-4FAC-AA5C-1E11F705459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76</c:v>
                </c:pt>
                <c:pt idx="2">
                  <c:v>#N/A</c:v>
                </c:pt>
                <c:pt idx="3">
                  <c:v>#N/A</c:v>
                </c:pt>
                <c:pt idx="4">
                  <c:v>66</c:v>
                </c:pt>
                <c:pt idx="5">
                  <c:v>#N/A</c:v>
                </c:pt>
                <c:pt idx="6">
                  <c:v>#N/A</c:v>
                </c:pt>
                <c:pt idx="7">
                  <c:v>84</c:v>
                </c:pt>
                <c:pt idx="8">
                  <c:v>#N/A</c:v>
                </c:pt>
                <c:pt idx="9">
                  <c:v>#N/A</c:v>
                </c:pt>
                <c:pt idx="10">
                  <c:v>93</c:v>
                </c:pt>
                <c:pt idx="11">
                  <c:v>#N/A</c:v>
                </c:pt>
                <c:pt idx="12">
                  <c:v>#N/A</c:v>
                </c:pt>
                <c:pt idx="13">
                  <c:v>85</c:v>
                </c:pt>
                <c:pt idx="14">
                  <c:v>#N/A</c:v>
                </c:pt>
              </c:numCache>
            </c:numRef>
          </c:val>
          <c:smooth val="0"/>
          <c:extLst>
            <c:ext xmlns:c16="http://schemas.microsoft.com/office/drawing/2014/chart" uri="{C3380CC4-5D6E-409C-BE32-E72D297353CC}">
              <c16:uniqueId val="{00000008-0E1A-4FAC-AA5C-1E11F705459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2975</c:v>
                </c:pt>
                <c:pt idx="5">
                  <c:v>2897</c:v>
                </c:pt>
                <c:pt idx="8">
                  <c:v>2846</c:v>
                </c:pt>
                <c:pt idx="11">
                  <c:v>2555</c:v>
                </c:pt>
                <c:pt idx="14">
                  <c:v>2642</c:v>
                </c:pt>
              </c:numCache>
            </c:numRef>
          </c:val>
          <c:extLst>
            <c:ext xmlns:c16="http://schemas.microsoft.com/office/drawing/2014/chart" uri="{C3380CC4-5D6E-409C-BE32-E72D297353CC}">
              <c16:uniqueId val="{00000000-90AF-45EE-A8F7-29DFDA1A6C3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20</c:v>
                </c:pt>
                <c:pt idx="8">
                  <c:v>29</c:v>
                </c:pt>
                <c:pt idx="11">
                  <c:v>27</c:v>
                </c:pt>
                <c:pt idx="14">
                  <c:v>25</c:v>
                </c:pt>
              </c:numCache>
            </c:numRef>
          </c:val>
          <c:extLst>
            <c:ext xmlns:c16="http://schemas.microsoft.com/office/drawing/2014/chart" uri="{C3380CC4-5D6E-409C-BE32-E72D297353CC}">
              <c16:uniqueId val="{00000001-90AF-45EE-A8F7-29DFDA1A6C3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3061</c:v>
                </c:pt>
                <c:pt idx="5">
                  <c:v>3152</c:v>
                </c:pt>
                <c:pt idx="8">
                  <c:v>3265</c:v>
                </c:pt>
                <c:pt idx="11">
                  <c:v>3313</c:v>
                </c:pt>
                <c:pt idx="14">
                  <c:v>3295</c:v>
                </c:pt>
              </c:numCache>
            </c:numRef>
          </c:val>
          <c:extLst>
            <c:ext xmlns:c16="http://schemas.microsoft.com/office/drawing/2014/chart" uri="{C3380CC4-5D6E-409C-BE32-E72D297353CC}">
              <c16:uniqueId val="{00000002-90AF-45EE-A8F7-29DFDA1A6C3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0AF-45EE-A8F7-29DFDA1A6C3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0AF-45EE-A8F7-29DFDA1A6C3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AF-45EE-A8F7-29DFDA1A6C3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342</c:v>
                </c:pt>
                <c:pt idx="3">
                  <c:v>325</c:v>
                </c:pt>
                <c:pt idx="6">
                  <c:v>320</c:v>
                </c:pt>
                <c:pt idx="9">
                  <c:v>342</c:v>
                </c:pt>
                <c:pt idx="12">
                  <c:v>294</c:v>
                </c:pt>
              </c:numCache>
            </c:numRef>
          </c:val>
          <c:extLst>
            <c:ext xmlns:c16="http://schemas.microsoft.com/office/drawing/2014/chart" uri="{C3380CC4-5D6E-409C-BE32-E72D297353CC}">
              <c16:uniqueId val="{00000006-90AF-45EE-A8F7-29DFDA1A6C3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c:v>
                </c:pt>
                <c:pt idx="3">
                  <c:v>5</c:v>
                </c:pt>
                <c:pt idx="6">
                  <c:v>7</c:v>
                </c:pt>
                <c:pt idx="9">
                  <c:v>6</c:v>
                </c:pt>
                <c:pt idx="12">
                  <c:v>13</c:v>
                </c:pt>
              </c:numCache>
            </c:numRef>
          </c:val>
          <c:extLst>
            <c:ext xmlns:c16="http://schemas.microsoft.com/office/drawing/2014/chart" uri="{C3380CC4-5D6E-409C-BE32-E72D297353CC}">
              <c16:uniqueId val="{00000007-90AF-45EE-A8F7-29DFDA1A6C3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768</c:v>
                </c:pt>
                <c:pt idx="3">
                  <c:v>787</c:v>
                </c:pt>
                <c:pt idx="6">
                  <c:v>815</c:v>
                </c:pt>
                <c:pt idx="9">
                  <c:v>794</c:v>
                </c:pt>
                <c:pt idx="12">
                  <c:v>763</c:v>
                </c:pt>
              </c:numCache>
            </c:numRef>
          </c:val>
          <c:extLst>
            <c:ext xmlns:c16="http://schemas.microsoft.com/office/drawing/2014/chart" uri="{C3380CC4-5D6E-409C-BE32-E72D297353CC}">
              <c16:uniqueId val="{00000008-90AF-45EE-A8F7-29DFDA1A6C3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0AF-45EE-A8F7-29DFDA1A6C3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2708</c:v>
                </c:pt>
                <c:pt idx="3">
                  <c:v>2672</c:v>
                </c:pt>
                <c:pt idx="6">
                  <c:v>2572</c:v>
                </c:pt>
                <c:pt idx="9">
                  <c:v>2413</c:v>
                </c:pt>
                <c:pt idx="12">
                  <c:v>2358</c:v>
                </c:pt>
              </c:numCache>
            </c:numRef>
          </c:val>
          <c:extLst>
            <c:ext xmlns:c16="http://schemas.microsoft.com/office/drawing/2014/chart" uri="{C3380CC4-5D6E-409C-BE32-E72D297353CC}">
              <c16:uniqueId val="{0000000A-90AF-45EE-A8F7-29DFDA1A6C3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0AF-45EE-A8F7-29DFDA1A6C3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1342</c:v>
                </c:pt>
                <c:pt idx="1">
                  <c:v>1363</c:v>
                </c:pt>
                <c:pt idx="2">
                  <c:v>1347</c:v>
                </c:pt>
              </c:numCache>
            </c:numRef>
          </c:val>
          <c:extLst>
            <c:ext xmlns:c16="http://schemas.microsoft.com/office/drawing/2014/chart" uri="{C3380CC4-5D6E-409C-BE32-E72D297353CC}">
              <c16:uniqueId val="{00000000-7848-4CAD-8F08-DC1E81DCE7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323</c:v>
                </c:pt>
                <c:pt idx="1">
                  <c:v>323</c:v>
                </c:pt>
                <c:pt idx="2">
                  <c:v>323</c:v>
                </c:pt>
              </c:numCache>
            </c:numRef>
          </c:val>
          <c:extLst>
            <c:ext xmlns:c16="http://schemas.microsoft.com/office/drawing/2014/chart" uri="{C3380CC4-5D6E-409C-BE32-E72D297353CC}">
              <c16:uniqueId val="{00000001-7848-4CAD-8F08-DC1E81DCE7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1438</c:v>
                </c:pt>
                <c:pt idx="1">
                  <c:v>1465</c:v>
                </c:pt>
                <c:pt idx="2">
                  <c:v>1455</c:v>
                </c:pt>
              </c:numCache>
            </c:numRef>
          </c:val>
          <c:extLst>
            <c:ext xmlns:c16="http://schemas.microsoft.com/office/drawing/2014/chart" uri="{C3380CC4-5D6E-409C-BE32-E72D297353CC}">
              <c16:uniqueId val="{00000002-7848-4CAD-8F08-DC1E81DCE76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1,781
1,768
293.92
3,630,672
3,422,804
190,324
2,145,289
2,357,618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並みの数値となっている。人口減少や高齢化が進む本町においては、町税等の増収に期待するのは難しいが、今後も滞納額の圧縮等によるさらなる徴収率強化による財源確保を図る。また、事業内容を見直すなど歳入規模に合わせた歳出の削減により、財政の健全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90412</xdr:rowOff>
    </xdr:from>
    <xdr:to>
      <xdr:col>11</xdr:col>
      <xdr:colOff>82550</xdr:colOff>
      <xdr:row>44</xdr:row>
      <xdr:rowOff>20562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30739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42229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164392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前年並みの数値となった。今後も、</a:t>
          </a:r>
          <a:r>
            <a:rPr lang="ja-JP" altLang="en-US" sz="1100" b="0" i="0">
              <a:solidFill>
                <a:schemeClr val="dk1"/>
              </a:solidFill>
              <a:effectLst/>
              <a:latin typeface="+mn-lt"/>
              <a:ea typeface="+mn-ea"/>
              <a:cs typeface="+mn-cs"/>
            </a:rPr>
            <a:t>毎年支出が必要になる義務的経費に充てる財源に加えて、社会経済や行政需要の変化に適切に対応していくための施策に充てる財源を確保していくことが必要である。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82804</xdr:rowOff>
    </xdr:from>
    <xdr:to>
      <xdr:col>23</xdr:col>
      <xdr:colOff>133350</xdr:colOff>
      <xdr:row>64</xdr:row>
      <xdr:rowOff>85217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55604"/>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115079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87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109474</xdr:rowOff>
    </xdr:from>
    <xdr:to>
      <xdr:col>19</xdr:col>
      <xdr:colOff>133350</xdr:colOff>
      <xdr:row>64</xdr:row>
      <xdr:rowOff>82804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1082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169054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41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109474</xdr:rowOff>
    </xdr:from>
    <xdr:to>
      <xdr:col>15</xdr:col>
      <xdr:colOff>82550</xdr:colOff>
      <xdr:row>64</xdr:row>
      <xdr:rowOff>97282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10824"/>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91838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97282</xdr:rowOff>
    </xdr:from>
    <xdr:to>
      <xdr:col>11</xdr:col>
      <xdr:colOff>31750</xdr:colOff>
      <xdr:row>64</xdr:row>
      <xdr:rowOff>126238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7008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92329</xdr:rowOff>
    </xdr:from>
    <xdr:to>
      <xdr:col>11</xdr:col>
      <xdr:colOff>82550</xdr:colOff>
      <xdr:row>65</xdr:row>
      <xdr:rowOff>22479</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6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7256</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5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116459</xdr:rowOff>
    </xdr:from>
    <xdr:to>
      <xdr:col>7</xdr:col>
      <xdr:colOff>31750</xdr:colOff>
      <xdr:row>65</xdr:row>
      <xdr:rowOff>46609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31386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17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34417</xdr:rowOff>
    </xdr:from>
    <xdr:to>
      <xdr:col>23</xdr:col>
      <xdr:colOff>184150</xdr:colOff>
      <xdr:row>64</xdr:row>
      <xdr:rowOff>136017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0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50944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5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32004</xdr:rowOff>
    </xdr:from>
    <xdr:to>
      <xdr:col>19</xdr:col>
      <xdr:colOff>184150</xdr:colOff>
      <xdr:row>64</xdr:row>
      <xdr:rowOff>133604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143781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73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58674</xdr:rowOff>
    </xdr:from>
    <xdr:to>
      <xdr:col>15</xdr:col>
      <xdr:colOff>133350</xdr:colOff>
      <xdr:row>63</xdr:row>
      <xdr:rowOff>160274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170451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46482</xdr:rowOff>
    </xdr:from>
    <xdr:to>
      <xdr:col>11</xdr:col>
      <xdr:colOff>82550</xdr:colOff>
      <xdr:row>64</xdr:row>
      <xdr:rowOff>148082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158259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15765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1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[744,859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の中でも高い数値となっているのは、特に維持補修費について施設の老朽化が進み、大規模な維持補修が必要となっている施設が多くなってきているのが要因となっている。そのような維持補修がある年に集中しないよう、計画的に行う必要がある。</a:t>
          </a:r>
          <a:endParaRPr lang="ja-JP" altLang="ja-JP" sz="1400">
            <a:effectLst/>
          </a:endParaRPr>
        </a:p>
        <a:p>
          <a:r>
            <a:rPr kumimoji="1" lang="ja-JP" altLang="ja-JP" sz="1100">
              <a:solidFill>
                <a:schemeClr val="dk1"/>
              </a:solidFill>
              <a:effectLst/>
              <a:latin typeface="+mn-lt"/>
              <a:ea typeface="+mn-ea"/>
              <a:cs typeface="+mn-cs"/>
            </a:rPr>
            <a:t>　人件費については、今後も人員管理計画に基づいた計画的な採用を行い抑制に努め、物件費についても、住民サービスが低下しない程度の抑制に努める。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33959</xdr:rowOff>
    </xdr:from>
    <xdr:to>
      <xdr:col>23</xdr:col>
      <xdr:colOff>133350</xdr:colOff>
      <xdr:row>82</xdr:row>
      <xdr:rowOff>41325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92859"/>
          <a:ext cx="8382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16638</xdr:rowOff>
    </xdr:from>
    <xdr:to>
      <xdr:col>19</xdr:col>
      <xdr:colOff>133350</xdr:colOff>
      <xdr:row>82</xdr:row>
      <xdr:rowOff>33959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75538"/>
          <a:ext cx="889000" cy="1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161142</xdr:rowOff>
    </xdr:from>
    <xdr:to>
      <xdr:col>15</xdr:col>
      <xdr:colOff>82550</xdr:colOff>
      <xdr:row>82</xdr:row>
      <xdr:rowOff>16638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48592"/>
          <a:ext cx="889000" cy="2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131257</xdr:rowOff>
    </xdr:from>
    <xdr:to>
      <xdr:col>11</xdr:col>
      <xdr:colOff>31750</xdr:colOff>
      <xdr:row>81</xdr:row>
      <xdr:rowOff>161142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18707"/>
          <a:ext cx="889000" cy="2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30873</xdr:rowOff>
    </xdr:from>
    <xdr:to>
      <xdr:col>11</xdr:col>
      <xdr:colOff>82550</xdr:colOff>
      <xdr:row>81</xdr:row>
      <xdr:rowOff>132473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1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142650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68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10726</xdr:rowOff>
    </xdr:from>
    <xdr:to>
      <xdr:col>7</xdr:col>
      <xdr:colOff>31750</xdr:colOff>
      <xdr:row>81</xdr:row>
      <xdr:rowOff>112326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9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122503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6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161975</xdr:rowOff>
    </xdr:from>
    <xdr:to>
      <xdr:col>23</xdr:col>
      <xdr:colOff>184150</xdr:colOff>
      <xdr:row>82</xdr:row>
      <xdr:rowOff>92125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4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134052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2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154609</xdr:rowOff>
    </xdr:from>
    <xdr:to>
      <xdr:col>19</xdr:col>
      <xdr:colOff>184150</xdr:colOff>
      <xdr:row>82</xdr:row>
      <xdr:rowOff>84759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4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69536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28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137288</xdr:rowOff>
    </xdr:from>
    <xdr:to>
      <xdr:col>15</xdr:col>
      <xdr:colOff>133350</xdr:colOff>
      <xdr:row>82</xdr:row>
      <xdr:rowOff>67438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2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52215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1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110342</xdr:rowOff>
    </xdr:from>
    <xdr:to>
      <xdr:col>11</xdr:col>
      <xdr:colOff>82550</xdr:colOff>
      <xdr:row>82</xdr:row>
      <xdr:rowOff>40492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9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25269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8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80457</xdr:rowOff>
    </xdr:from>
    <xdr:to>
      <xdr:col>7</xdr:col>
      <xdr:colOff>31750</xdr:colOff>
      <xdr:row>82</xdr:row>
      <xdr:rowOff>10607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6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166834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5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前年度並みの数値となっている。職員給与については、県人事委員会勧告に基づく適正な給与の実施を行っており、今後も定員管理計画に基づき徹底した人事管理と人件費の抑制に努める。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96520</xdr:rowOff>
    </xdr:from>
    <xdr:to>
      <xdr:col>81</xdr:col>
      <xdr:colOff>44450</xdr:colOff>
      <xdr:row>89</xdr:row>
      <xdr:rowOff>31242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18412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96520</xdr:rowOff>
    </xdr:from>
    <xdr:to>
      <xdr:col>77</xdr:col>
      <xdr:colOff>44450</xdr:colOff>
      <xdr:row>88</xdr:row>
      <xdr:rowOff>144780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18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144780</xdr:rowOff>
    </xdr:from>
    <xdr:to>
      <xdr:col>72</xdr:col>
      <xdr:colOff>203200</xdr:colOff>
      <xdr:row>88</xdr:row>
      <xdr:rowOff>164085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232380"/>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115824</xdr:rowOff>
    </xdr:from>
    <xdr:to>
      <xdr:col>68</xdr:col>
      <xdr:colOff>152400</xdr:colOff>
      <xdr:row>88</xdr:row>
      <xdr:rowOff>164085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203424"/>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125476</xdr:rowOff>
    </xdr:from>
    <xdr:to>
      <xdr:col>68</xdr:col>
      <xdr:colOff>203200</xdr:colOff>
      <xdr:row>88</xdr:row>
      <xdr:rowOff>55626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4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65803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60977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151892</xdr:rowOff>
    </xdr:from>
    <xdr:to>
      <xdr:col>81</xdr:col>
      <xdr:colOff>95250</xdr:colOff>
      <xdr:row>89</xdr:row>
      <xdr:rowOff>82042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23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123969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21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45720</xdr:rowOff>
    </xdr:from>
    <xdr:to>
      <xdr:col>77</xdr:col>
      <xdr:colOff>95250</xdr:colOff>
      <xdr:row>88</xdr:row>
      <xdr:rowOff>147320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132097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93980</xdr:rowOff>
    </xdr:from>
    <xdr:to>
      <xdr:col>73</xdr:col>
      <xdr:colOff>44450</xdr:colOff>
      <xdr:row>89</xdr:row>
      <xdr:rowOff>24130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8907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113285</xdr:rowOff>
    </xdr:from>
    <xdr:to>
      <xdr:col>68</xdr:col>
      <xdr:colOff>203200</xdr:colOff>
      <xdr:row>89</xdr:row>
      <xdr:rowOff>43435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20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28212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65024</xdr:rowOff>
    </xdr:from>
    <xdr:to>
      <xdr:col>64</xdr:col>
      <xdr:colOff>152400</xdr:colOff>
      <xdr:row>88</xdr:row>
      <xdr:rowOff>166624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151401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3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昨年と比較すると１．</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人の</a:t>
          </a:r>
          <a:r>
            <a:rPr kumimoji="1" lang="ja-JP" altLang="en-US" sz="1100">
              <a:solidFill>
                <a:schemeClr val="dk1"/>
              </a:solidFill>
              <a:effectLst/>
              <a:latin typeface="+mn-lt"/>
              <a:ea typeface="+mn-ea"/>
              <a:cs typeface="+mn-cs"/>
            </a:rPr>
            <a:t>減となっているが</a:t>
          </a:r>
          <a:r>
            <a:rPr kumimoji="1" lang="ja-JP" altLang="ja-JP" sz="1100">
              <a:solidFill>
                <a:schemeClr val="dk1"/>
              </a:solidFill>
              <a:effectLst/>
              <a:latin typeface="+mn-lt"/>
              <a:ea typeface="+mn-ea"/>
              <a:cs typeface="+mn-cs"/>
            </a:rPr>
            <a:t>、類似団体の中でも高い数値となっている。これは、退職職員より新規採用職員が多かったためである。今後、住民サービスが低下しない範囲の最小限の職員数で、事務分掌の見直しなどを行い最大の効果が発揮できるような体制を整えることが重要で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26894</xdr:rowOff>
    </xdr:from>
    <xdr:to>
      <xdr:col>81</xdr:col>
      <xdr:colOff>44450</xdr:colOff>
      <xdr:row>60</xdr:row>
      <xdr:rowOff>41832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6179800" y="10313894"/>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20000</xdr:rowOff>
    </xdr:from>
    <xdr:to>
      <xdr:col>77</xdr:col>
      <xdr:colOff>44450</xdr:colOff>
      <xdr:row>60</xdr:row>
      <xdr:rowOff>41832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307000"/>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10347</xdr:rowOff>
    </xdr:from>
    <xdr:to>
      <xdr:col>72</xdr:col>
      <xdr:colOff>203200</xdr:colOff>
      <xdr:row>60</xdr:row>
      <xdr:rowOff>20000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297347"/>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2763</xdr:rowOff>
    </xdr:from>
    <xdr:to>
      <xdr:col>68</xdr:col>
      <xdr:colOff>152400</xdr:colOff>
      <xdr:row>60</xdr:row>
      <xdr:rowOff>10347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289763"/>
          <a:ext cx="8890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170766</xdr:rowOff>
    </xdr:from>
    <xdr:to>
      <xdr:col>68</xdr:col>
      <xdr:colOff>203200</xdr:colOff>
      <xdr:row>59</xdr:row>
      <xdr:rowOff>100916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111093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88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163528</xdr:rowOff>
    </xdr:from>
    <xdr:to>
      <xdr:col>64</xdr:col>
      <xdr:colOff>152400</xdr:colOff>
      <xdr:row>59</xdr:row>
      <xdr:rowOff>93678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103855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8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147544</xdr:rowOff>
    </xdr:from>
    <xdr:to>
      <xdr:col>81</xdr:col>
      <xdr:colOff>95250</xdr:colOff>
      <xdr:row>60</xdr:row>
      <xdr:rowOff>77694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26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119621</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23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162482</xdr:rowOff>
    </xdr:from>
    <xdr:to>
      <xdr:col>77</xdr:col>
      <xdr:colOff>95250</xdr:colOff>
      <xdr:row>60</xdr:row>
      <xdr:rowOff>92632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27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77409</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364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140650</xdr:rowOff>
    </xdr:from>
    <xdr:to>
      <xdr:col>73</xdr:col>
      <xdr:colOff>44450</xdr:colOff>
      <xdr:row>60</xdr:row>
      <xdr:rowOff>70800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2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55577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34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130997</xdr:rowOff>
    </xdr:from>
    <xdr:to>
      <xdr:col>68</xdr:col>
      <xdr:colOff>203200</xdr:colOff>
      <xdr:row>60</xdr:row>
      <xdr:rowOff>61147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2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45924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33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123413</xdr:rowOff>
    </xdr:from>
    <xdr:to>
      <xdr:col>64</xdr:col>
      <xdr:colOff>152400</xdr:colOff>
      <xdr:row>60</xdr:row>
      <xdr:rowOff>53563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23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38340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325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前年度並みの４．</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となった。重点事業（ハード）など実質公債費率の増加要因となるため、注意していく必要がある。類似団体よりも下回っているが、楽観視することなく今後さらに健全化するよう努めていきたい。</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86783</xdr:rowOff>
    </xdr:from>
    <xdr:to>
      <xdr:col>81</xdr:col>
      <xdr:colOff>44450</xdr:colOff>
      <xdr:row>40</xdr:row>
      <xdr:rowOff>102870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94478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61823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9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86783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9367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78740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93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86783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9367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55473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68597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35983</xdr:rowOff>
    </xdr:from>
    <xdr:to>
      <xdr:col>77</xdr:col>
      <xdr:colOff>95250</xdr:colOff>
      <xdr:row>40</xdr:row>
      <xdr:rowOff>137583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将来負担額よりも充当可能財源が大きいため比率はなかった。今後も標準財政規模の減少や重点事業による</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の発行などに留意する必要がある。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1,781
1,768
293.92
3,630,672
3,422,804
190,324
2,145,289
2,357,618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前年度並みの数値となった。今後も、定員管理計画に基づいた職員数を維持し、住民サービスに支障をきたさない範囲で人件費の抑制に努める。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96520</xdr:rowOff>
    </xdr:from>
    <xdr:to>
      <xdr:col>24</xdr:col>
      <xdr:colOff>25400</xdr:colOff>
      <xdr:row>35</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972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70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113047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8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36</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7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36</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4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114300</xdr:rowOff>
    </xdr:from>
    <xdr:to>
      <xdr:col>6</xdr:col>
      <xdr:colOff>171450</xdr:colOff>
      <xdr:row>36</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45720</xdr:rowOff>
    </xdr:from>
    <xdr:to>
      <xdr:col>24</xdr:col>
      <xdr:colOff>76200</xdr:colOff>
      <xdr:row>35</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62247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161307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前年と比較し</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％増の１</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％となった。近年保有する施設の老朽化が進み、修繕料が増加しているため、公共施設管理計画に基づき、今後は施設の必要性や計画的な修繕を実施し、数値の改善を行う必要がある。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65278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1592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26416</xdr:rowOff>
    </xdr:from>
    <xdr:to>
      <xdr:col>78</xdr:col>
      <xdr:colOff>69850</xdr:colOff>
      <xdr:row>17</xdr:row>
      <xdr:rowOff>1270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6961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21844</xdr:rowOff>
    </xdr:from>
    <xdr:to>
      <xdr:col>73</xdr:col>
      <xdr:colOff>180975</xdr:colOff>
      <xdr:row>16</xdr:row>
      <xdr:rowOff>26416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765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21844</xdr:rowOff>
    </xdr:from>
    <xdr:to>
      <xdr:col>69</xdr:col>
      <xdr:colOff>92075</xdr:colOff>
      <xdr:row>16</xdr:row>
      <xdr:rowOff>168148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76504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14478</xdr:rowOff>
    </xdr:from>
    <xdr:to>
      <xdr:col>82</xdr:col>
      <xdr:colOff>158750</xdr:colOff>
      <xdr:row>17</xdr:row>
      <xdr:rowOff>116078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158005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147066</xdr:rowOff>
    </xdr:from>
    <xdr:to>
      <xdr:col>74</xdr:col>
      <xdr:colOff>31750</xdr:colOff>
      <xdr:row>16</xdr:row>
      <xdr:rowOff>77216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87393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142494</xdr:rowOff>
    </xdr:from>
    <xdr:to>
      <xdr:col>69</xdr:col>
      <xdr:colOff>142875</xdr:colOff>
      <xdr:row>16</xdr:row>
      <xdr:rowOff>72644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82821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前年度並みの数値となった。今後も歳入に見合った歳出を行い、数値の抑制に努める。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290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29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152400</xdr:rowOff>
    </xdr:from>
    <xdr:to>
      <xdr:col>11</xdr:col>
      <xdr:colOff>60325</xdr:colOff>
      <xdr:row>54</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前年と比較し</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の１</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％となった。要因としては、令和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年度から簡易水道会計及び下水道会計が公営企業会計へ移行したことにより、繰出金から</a:t>
          </a:r>
          <a:r>
            <a:rPr kumimoji="1" lang="ja-JP" altLang="en-US" sz="1100">
              <a:solidFill>
                <a:schemeClr val="dk1"/>
              </a:solidFill>
              <a:effectLst/>
              <a:latin typeface="+mn-lt"/>
              <a:ea typeface="+mn-ea"/>
              <a:cs typeface="+mn-cs"/>
            </a:rPr>
            <a:t>負担金補助及び交付金</a:t>
          </a:r>
          <a:r>
            <a:rPr kumimoji="1" lang="ja-JP" altLang="ja-JP" sz="1100">
              <a:solidFill>
                <a:schemeClr val="dk1"/>
              </a:solidFill>
              <a:effectLst/>
              <a:latin typeface="+mn-lt"/>
              <a:ea typeface="+mn-ea"/>
              <a:cs typeface="+mn-cs"/>
            </a:rPr>
            <a:t>へ変更となった</a:t>
          </a:r>
          <a:r>
            <a:rPr kumimoji="1" lang="ja-JP" altLang="en-US" sz="1100">
              <a:solidFill>
                <a:schemeClr val="dk1"/>
              </a:solidFill>
              <a:effectLst/>
              <a:latin typeface="+mn-lt"/>
              <a:ea typeface="+mn-ea"/>
              <a:cs typeface="+mn-cs"/>
            </a:rPr>
            <a:t>ためである</a:t>
          </a:r>
          <a:r>
            <a:rPr kumimoji="1" lang="ja-JP" altLang="ja-JP" sz="1100">
              <a:solidFill>
                <a:schemeClr val="dk1"/>
              </a:solidFill>
              <a:effectLst/>
              <a:latin typeface="+mn-lt"/>
              <a:ea typeface="+mn-ea"/>
              <a:cs typeface="+mn-cs"/>
            </a:rPr>
            <a:t>。</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今後、各会計の経費の圧縮を行い繰出金のさらなる縮小に努める。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43180</xdr:rowOff>
    </xdr:from>
    <xdr:to>
      <xdr:col>82</xdr:col>
      <xdr:colOff>107950</xdr:colOff>
      <xdr:row>60</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987280"/>
          <a:ext cx="8382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62230</xdr:rowOff>
    </xdr:from>
    <xdr:to>
      <xdr:col>78</xdr:col>
      <xdr:colOff>69850</xdr:colOff>
      <xdr:row>60</xdr:row>
      <xdr:rowOff>50800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101777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62230</xdr:rowOff>
    </xdr:from>
    <xdr:to>
      <xdr:col>73</xdr:col>
      <xdr:colOff>180975</xdr:colOff>
      <xdr:row>60</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101777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161290</xdr:rowOff>
    </xdr:from>
    <xdr:to>
      <xdr:col>69</xdr:col>
      <xdr:colOff>92075</xdr:colOff>
      <xdr:row>60</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2768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163830</xdr:rowOff>
    </xdr:from>
    <xdr:to>
      <xdr:col>82</xdr:col>
      <xdr:colOff>158750</xdr:colOff>
      <xdr:row>58</xdr:row>
      <xdr:rowOff>93980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135907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0</xdr:rowOff>
    </xdr:from>
    <xdr:to>
      <xdr:col>78</xdr:col>
      <xdr:colOff>120650</xdr:colOff>
      <xdr:row>60</xdr:row>
      <xdr:rowOff>101600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86377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11430</xdr:rowOff>
    </xdr:from>
    <xdr:to>
      <xdr:col>74</xdr:col>
      <xdr:colOff>31750</xdr:colOff>
      <xdr:row>59</xdr:row>
      <xdr:rowOff>113030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97807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76200</xdr:rowOff>
    </xdr:from>
    <xdr:to>
      <xdr:col>69</xdr:col>
      <xdr:colOff>142875</xdr:colOff>
      <xdr:row>61</xdr:row>
      <xdr:rowOff>6350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110490</xdr:rowOff>
    </xdr:from>
    <xdr:to>
      <xdr:col>65</xdr:col>
      <xdr:colOff>53975</xdr:colOff>
      <xdr:row>60</xdr:row>
      <xdr:rowOff>40640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25417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前年より</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．７％</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の１</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年度から簡易水道会計及び下水道会計が公営企業会計へ移行したことにより、繰出金から負担金補助及び交付金へ変更となったことが増加の要因となってる。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今後も、補助金の必要性や補助率及び金額等の見直しを行い、スリム化を目指す。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37</xdr:row>
      <xdr:rowOff>156718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239764"/>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99568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2397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99568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2443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72136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230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105918</xdr:rowOff>
    </xdr:from>
    <xdr:to>
      <xdr:col>82</xdr:col>
      <xdr:colOff>158750</xdr:colOff>
      <xdr:row>38</xdr:row>
      <xdr:rowOff>36068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77995</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前年と比較し</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の１</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償還終了の事業があり減額となったが、</a:t>
          </a:r>
          <a:r>
            <a:rPr kumimoji="1" lang="ja-JP" altLang="ja-JP" sz="1100">
              <a:solidFill>
                <a:schemeClr val="dk1"/>
              </a:solidFill>
              <a:effectLst/>
              <a:latin typeface="+mn-lt"/>
              <a:ea typeface="+mn-ea"/>
              <a:cs typeface="+mn-cs"/>
            </a:rPr>
            <a:t>近年のハード事業の元金償還が開始することで、今後も増加する見込みである。これからも起債事業の抑制に努め、交付税算入率の高い起債を活用を行い、計画的な繰上償還を実施するなど抑制に努める。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16511</xdr:rowOff>
    </xdr:from>
    <xdr:to>
      <xdr:col>24</xdr:col>
      <xdr:colOff>25400</xdr:colOff>
      <xdr:row>76</xdr:row>
      <xdr:rowOff>115570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04671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96520</xdr:rowOff>
    </xdr:from>
    <xdr:to>
      <xdr:col>19</xdr:col>
      <xdr:colOff>187325</xdr:colOff>
      <xdr:row>76</xdr:row>
      <xdr:rowOff>115570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1267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76</xdr:row>
      <xdr:rowOff>138430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1267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138430</xdr:rowOff>
    </xdr:from>
    <xdr:to>
      <xdr:col>11</xdr:col>
      <xdr:colOff>9525</xdr:colOff>
      <xdr:row>76</xdr:row>
      <xdr:rowOff>168911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1686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137160</xdr:rowOff>
    </xdr:from>
    <xdr:to>
      <xdr:col>24</xdr:col>
      <xdr:colOff>76200</xdr:colOff>
      <xdr:row>76</xdr:row>
      <xdr:rowOff>67311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153687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64770</xdr:rowOff>
    </xdr:from>
    <xdr:to>
      <xdr:col>20</xdr:col>
      <xdr:colOff>38100</xdr:colOff>
      <xdr:row>76</xdr:row>
      <xdr:rowOff>166370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5097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45720</xdr:rowOff>
    </xdr:from>
    <xdr:to>
      <xdr:col>15</xdr:col>
      <xdr:colOff>149225</xdr:colOff>
      <xdr:row>76</xdr:row>
      <xdr:rowOff>147320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87630</xdr:rowOff>
    </xdr:from>
    <xdr:to>
      <xdr:col>11</xdr:col>
      <xdr:colOff>60325</xdr:colOff>
      <xdr:row>77</xdr:row>
      <xdr:rowOff>17780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経常収支比率については、前年度と比べ</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ポイントの増となった。これは、地方消費税や地方特例交付金が減となったことで、一般財源の総額が減少したと考えられる。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40458</xdr:rowOff>
    </xdr:from>
    <xdr:to>
      <xdr:col>82</xdr:col>
      <xdr:colOff>107950</xdr:colOff>
      <xdr:row>77</xdr:row>
      <xdr:rowOff>128632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42108"/>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32294</xdr:rowOff>
    </xdr:from>
    <xdr:to>
      <xdr:col>78</xdr:col>
      <xdr:colOff>69850</xdr:colOff>
      <xdr:row>77</xdr:row>
      <xdr:rowOff>40458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062494"/>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111958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1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32294</xdr:rowOff>
    </xdr:from>
    <xdr:to>
      <xdr:col>73</xdr:col>
      <xdr:colOff>180975</xdr:colOff>
      <xdr:row>77</xdr:row>
      <xdr:rowOff>40458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062494"/>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43378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40458</xdr:rowOff>
    </xdr:from>
    <xdr:to>
      <xdr:col>69</xdr:col>
      <xdr:colOff>92075</xdr:colOff>
      <xdr:row>77</xdr:row>
      <xdr:rowOff>53521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2421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81099</xdr:rowOff>
    </xdr:from>
    <xdr:to>
      <xdr:col>69</xdr:col>
      <xdr:colOff>142875</xdr:colOff>
      <xdr:row>78</xdr:row>
      <xdr:rowOff>11249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167476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36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120287</xdr:rowOff>
    </xdr:from>
    <xdr:to>
      <xdr:col>65</xdr:col>
      <xdr:colOff>53975</xdr:colOff>
      <xdr:row>78</xdr:row>
      <xdr:rowOff>50437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35214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77832</xdr:rowOff>
    </xdr:from>
    <xdr:to>
      <xdr:col>82</xdr:col>
      <xdr:colOff>158750</xdr:colOff>
      <xdr:row>78</xdr:row>
      <xdr:rowOff>7982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49909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5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161108</xdr:rowOff>
    </xdr:from>
    <xdr:to>
      <xdr:col>78</xdr:col>
      <xdr:colOff>120650</xdr:colOff>
      <xdr:row>77</xdr:row>
      <xdr:rowOff>91258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101435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152944</xdr:rowOff>
    </xdr:from>
    <xdr:to>
      <xdr:col>74</xdr:col>
      <xdr:colOff>31750</xdr:colOff>
      <xdr:row>76</xdr:row>
      <xdr:rowOff>83094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93271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161108</xdr:rowOff>
    </xdr:from>
    <xdr:to>
      <xdr:col>69</xdr:col>
      <xdr:colOff>142875</xdr:colOff>
      <xdr:row>77</xdr:row>
      <xdr:rowOff>91258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101435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6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2721</xdr:rowOff>
    </xdr:from>
    <xdr:to>
      <xdr:col>65</xdr:col>
      <xdr:colOff>53975</xdr:colOff>
      <xdr:row>77</xdr:row>
      <xdr:rowOff>104321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114498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7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151489</xdr:rowOff>
    </xdr:from>
    <xdr:to>
      <xdr:col>29</xdr:col>
      <xdr:colOff>127000</xdr:colOff>
      <xdr:row>17</xdr:row>
      <xdr:rowOff>158300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003800" y="3113764"/>
          <a:ext cx="647700" cy="6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1956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3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151489</xdr:rowOff>
    </xdr:from>
    <xdr:to>
      <xdr:col>26</xdr:col>
      <xdr:colOff>50800</xdr:colOff>
      <xdr:row>18</xdr:row>
      <xdr:rowOff>26208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113764"/>
          <a:ext cx="698500" cy="46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26208</xdr:rowOff>
    </xdr:from>
    <xdr:to>
      <xdr:col>22</xdr:col>
      <xdr:colOff>114300</xdr:colOff>
      <xdr:row>18</xdr:row>
      <xdr:rowOff>42217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159933"/>
          <a:ext cx="698500" cy="16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42217</xdr:rowOff>
    </xdr:from>
    <xdr:to>
      <xdr:col>18</xdr:col>
      <xdr:colOff>177800</xdr:colOff>
      <xdr:row>18</xdr:row>
      <xdr:rowOff>57265</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175942"/>
          <a:ext cx="698500" cy="15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145991</xdr:rowOff>
    </xdr:from>
    <xdr:to>
      <xdr:col>19</xdr:col>
      <xdr:colOff>38100</xdr:colOff>
      <xdr:row>19</xdr:row>
      <xdr:rowOff>76141</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79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60918</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6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155686</xdr:rowOff>
    </xdr:from>
    <xdr:to>
      <xdr:col>15</xdr:col>
      <xdr:colOff>101600</xdr:colOff>
      <xdr:row>19</xdr:row>
      <xdr:rowOff>85836</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89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70613</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37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107500</xdr:rowOff>
    </xdr:from>
    <xdr:to>
      <xdr:col>29</xdr:col>
      <xdr:colOff>177800</xdr:colOff>
      <xdr:row>18</xdr:row>
      <xdr:rowOff>37650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069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124027</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91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100689</xdr:rowOff>
    </xdr:from>
    <xdr:to>
      <xdr:col>26</xdr:col>
      <xdr:colOff>101600</xdr:colOff>
      <xdr:row>18</xdr:row>
      <xdr:rowOff>30839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062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41016</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2831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146858</xdr:rowOff>
    </xdr:from>
    <xdr:to>
      <xdr:col>22</xdr:col>
      <xdr:colOff>165100</xdr:colOff>
      <xdr:row>18</xdr:row>
      <xdr:rowOff>77008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109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87185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87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162867</xdr:rowOff>
    </xdr:from>
    <xdr:to>
      <xdr:col>19</xdr:col>
      <xdr:colOff>38100</xdr:colOff>
      <xdr:row>18</xdr:row>
      <xdr:rowOff>93017</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125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103194</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89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6465</xdr:rowOff>
    </xdr:from>
    <xdr:to>
      <xdr:col>15</xdr:col>
      <xdr:colOff>101600</xdr:colOff>
      <xdr:row>18</xdr:row>
      <xdr:rowOff>108065</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140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118242</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90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26146</xdr:rowOff>
    </xdr:from>
    <xdr:to>
      <xdr:col>29</xdr:col>
      <xdr:colOff>127000</xdr:colOff>
      <xdr:row>36</xdr:row>
      <xdr:rowOff>40139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979396"/>
          <a:ext cx="647700" cy="13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26146</xdr:rowOff>
    </xdr:from>
    <xdr:to>
      <xdr:col>26</xdr:col>
      <xdr:colOff>50800</xdr:colOff>
      <xdr:row>36</xdr:row>
      <xdr:rowOff>53642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79396"/>
          <a:ext cx="698500" cy="27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53642</xdr:rowOff>
    </xdr:from>
    <xdr:to>
      <xdr:col>22</xdr:col>
      <xdr:colOff>114300</xdr:colOff>
      <xdr:row>36</xdr:row>
      <xdr:rowOff>91582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06892"/>
          <a:ext cx="698500" cy="37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78541</xdr:rowOff>
    </xdr:from>
    <xdr:to>
      <xdr:col>18</xdr:col>
      <xdr:colOff>177800</xdr:colOff>
      <xdr:row>36</xdr:row>
      <xdr:rowOff>91582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031791"/>
          <a:ext cx="698500" cy="13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37986</xdr:rowOff>
    </xdr:from>
    <xdr:to>
      <xdr:col>19</xdr:col>
      <xdr:colOff>38100</xdr:colOff>
      <xdr:row>36</xdr:row>
      <xdr:rowOff>139586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91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149763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6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46044</xdr:rowOff>
    </xdr:from>
    <xdr:to>
      <xdr:col>15</xdr:col>
      <xdr:colOff>101600</xdr:colOff>
      <xdr:row>36</xdr:row>
      <xdr:rowOff>147644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99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132421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8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332239</xdr:rowOff>
    </xdr:from>
    <xdr:to>
      <xdr:col>29</xdr:col>
      <xdr:colOff>177800</xdr:colOff>
      <xdr:row>36</xdr:row>
      <xdr:rowOff>90939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42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304316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1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318246</xdr:rowOff>
    </xdr:from>
    <xdr:to>
      <xdr:col>26</xdr:col>
      <xdr:colOff>101600</xdr:colOff>
      <xdr:row>36</xdr:row>
      <xdr:rowOff>76946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28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87123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97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2842</xdr:rowOff>
    </xdr:from>
    <xdr:to>
      <xdr:col>22</xdr:col>
      <xdr:colOff>165100</xdr:colOff>
      <xdr:row>36</xdr:row>
      <xdr:rowOff>104442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56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114619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724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40782</xdr:rowOff>
    </xdr:from>
    <xdr:to>
      <xdr:col>19</xdr:col>
      <xdr:colOff>38100</xdr:colOff>
      <xdr:row>36</xdr:row>
      <xdr:rowOff>142382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94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127159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8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27741</xdr:rowOff>
    </xdr:from>
    <xdr:to>
      <xdr:col>15</xdr:col>
      <xdr:colOff>101600</xdr:colOff>
      <xdr:row>36</xdr:row>
      <xdr:rowOff>129341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80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139518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4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1,781
1,768
293.92
3,630,672
3,422,804
190,324
2,145,289
2,357,618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88209</xdr:rowOff>
    </xdr:from>
    <xdr:to>
      <xdr:col>24</xdr:col>
      <xdr:colOff>63500</xdr:colOff>
      <xdr:row>36</xdr:row>
      <xdr:rowOff>102806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6260409"/>
          <a:ext cx="838200" cy="1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88209</xdr:rowOff>
    </xdr:from>
    <xdr:to>
      <xdr:col>19</xdr:col>
      <xdr:colOff>177800</xdr:colOff>
      <xdr:row>36</xdr:row>
      <xdr:rowOff>112844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260409"/>
          <a:ext cx="889000" cy="2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112844</xdr:rowOff>
    </xdr:from>
    <xdr:to>
      <xdr:col>15</xdr:col>
      <xdr:colOff>50800</xdr:colOff>
      <xdr:row>36</xdr:row>
      <xdr:rowOff>137363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285044"/>
          <a:ext cx="889000" cy="2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137363</xdr:rowOff>
    </xdr:from>
    <xdr:to>
      <xdr:col>10</xdr:col>
      <xdr:colOff>114300</xdr:colOff>
      <xdr:row>37</xdr:row>
      <xdr:rowOff>14628</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309563"/>
          <a:ext cx="889000" cy="4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64860</xdr:rowOff>
    </xdr:from>
    <xdr:to>
      <xdr:col>10</xdr:col>
      <xdr:colOff>165100</xdr:colOff>
      <xdr:row>37</xdr:row>
      <xdr:rowOff>166460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0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157587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50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109794</xdr:rowOff>
    </xdr:from>
    <xdr:to>
      <xdr:col>6</xdr:col>
      <xdr:colOff>38100</xdr:colOff>
      <xdr:row>38</xdr:row>
      <xdr:rowOff>39944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5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31071</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4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52006</xdr:rowOff>
    </xdr:from>
    <xdr:to>
      <xdr:col>24</xdr:col>
      <xdr:colOff>114300</xdr:colOff>
      <xdr:row>36</xdr:row>
      <xdr:rowOff>153606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22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74883</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07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37409</xdr:rowOff>
    </xdr:from>
    <xdr:to>
      <xdr:col>20</xdr:col>
      <xdr:colOff>38100</xdr:colOff>
      <xdr:row>36</xdr:row>
      <xdr:rowOff>139009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20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155536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98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62044</xdr:rowOff>
    </xdr:from>
    <xdr:to>
      <xdr:col>15</xdr:col>
      <xdr:colOff>101600</xdr:colOff>
      <xdr:row>36</xdr:row>
      <xdr:rowOff>163644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23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8721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00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86563</xdr:rowOff>
    </xdr:from>
    <xdr:to>
      <xdr:col>10</xdr:col>
      <xdr:colOff>165100</xdr:colOff>
      <xdr:row>37</xdr:row>
      <xdr:rowOff>16713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33240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03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135278</xdr:rowOff>
    </xdr:from>
    <xdr:to>
      <xdr:col>6</xdr:col>
      <xdr:colOff>38100</xdr:colOff>
      <xdr:row>37</xdr:row>
      <xdr:rowOff>65428</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30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81955</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08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166783</xdr:rowOff>
    </xdr:from>
    <xdr:to>
      <xdr:col>24</xdr:col>
      <xdr:colOff>63500</xdr:colOff>
      <xdr:row>57</xdr:row>
      <xdr:rowOff>13210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67983"/>
          <a:ext cx="8382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13210</xdr:rowOff>
    </xdr:from>
    <xdr:to>
      <xdr:col>19</xdr:col>
      <xdr:colOff>177800</xdr:colOff>
      <xdr:row>57</xdr:row>
      <xdr:rowOff>35674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85860"/>
          <a:ext cx="889000" cy="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35674</xdr:rowOff>
    </xdr:from>
    <xdr:to>
      <xdr:col>15</xdr:col>
      <xdr:colOff>50800</xdr:colOff>
      <xdr:row>57</xdr:row>
      <xdr:rowOff>59215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08324"/>
          <a:ext cx="889000" cy="2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58112</xdr:rowOff>
    </xdr:from>
    <xdr:to>
      <xdr:col>10</xdr:col>
      <xdr:colOff>114300</xdr:colOff>
      <xdr:row>57</xdr:row>
      <xdr:rowOff>59215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830762"/>
          <a:ext cx="8890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30222</xdr:rowOff>
    </xdr:from>
    <xdr:to>
      <xdr:col>10</xdr:col>
      <xdr:colOff>165100</xdr:colOff>
      <xdr:row>57</xdr:row>
      <xdr:rowOff>131822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80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122949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9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38112</xdr:rowOff>
    </xdr:from>
    <xdr:to>
      <xdr:col>6</xdr:col>
      <xdr:colOff>38100</xdr:colOff>
      <xdr:row>57</xdr:row>
      <xdr:rowOff>139712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81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130839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90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115983</xdr:rowOff>
    </xdr:from>
    <xdr:to>
      <xdr:col>24</xdr:col>
      <xdr:colOff>114300</xdr:colOff>
      <xdr:row>57</xdr:row>
      <xdr:rowOff>46133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1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138860</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68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133860</xdr:rowOff>
    </xdr:from>
    <xdr:to>
      <xdr:col>20</xdr:col>
      <xdr:colOff>38100</xdr:colOff>
      <xdr:row>57</xdr:row>
      <xdr:rowOff>64010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3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80537</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510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156324</xdr:rowOff>
    </xdr:from>
    <xdr:to>
      <xdr:col>15</xdr:col>
      <xdr:colOff>101600</xdr:colOff>
      <xdr:row>57</xdr:row>
      <xdr:rowOff>86474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103001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53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8415</xdr:rowOff>
    </xdr:from>
    <xdr:to>
      <xdr:col>10</xdr:col>
      <xdr:colOff>165100</xdr:colOff>
      <xdr:row>57</xdr:row>
      <xdr:rowOff>110015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126542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556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7312</xdr:rowOff>
    </xdr:from>
    <xdr:to>
      <xdr:col>6</xdr:col>
      <xdr:colOff>38100</xdr:colOff>
      <xdr:row>57</xdr:row>
      <xdr:rowOff>108912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7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125439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555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26955</xdr:rowOff>
    </xdr:from>
    <xdr:to>
      <xdr:col>24</xdr:col>
      <xdr:colOff>63500</xdr:colOff>
      <xdr:row>76</xdr:row>
      <xdr:rowOff>51350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057155"/>
          <a:ext cx="838200" cy="2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108205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30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125705</xdr:rowOff>
    </xdr:from>
    <xdr:to>
      <xdr:col>19</xdr:col>
      <xdr:colOff>177800</xdr:colOff>
      <xdr:row>76</xdr:row>
      <xdr:rowOff>26955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2984455"/>
          <a:ext cx="889000" cy="7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51974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4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125705</xdr:rowOff>
    </xdr:from>
    <xdr:to>
      <xdr:col>15</xdr:col>
      <xdr:colOff>50800</xdr:colOff>
      <xdr:row>76</xdr:row>
      <xdr:rowOff>4387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2984455"/>
          <a:ext cx="889000" cy="5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58559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4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4387</xdr:rowOff>
    </xdr:from>
    <xdr:to>
      <xdr:col>10</xdr:col>
      <xdr:colOff>114300</xdr:colOff>
      <xdr:row>77</xdr:row>
      <xdr:rowOff>61162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034587"/>
          <a:ext cx="889000" cy="22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135708</xdr:rowOff>
    </xdr:from>
    <xdr:to>
      <xdr:col>10</xdr:col>
      <xdr:colOff>165100</xdr:colOff>
      <xdr:row>78</xdr:row>
      <xdr:rowOff>65858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56985</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43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2704</xdr:rowOff>
    </xdr:from>
    <xdr:to>
      <xdr:col>6</xdr:col>
      <xdr:colOff>38100</xdr:colOff>
      <xdr:row>78</xdr:row>
      <xdr:rowOff>104304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7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95431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46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550</xdr:rowOff>
    </xdr:from>
    <xdr:to>
      <xdr:col>24</xdr:col>
      <xdr:colOff>114300</xdr:colOff>
      <xdr:row>76</xdr:row>
      <xdr:rowOff>102150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03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23427</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8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147605</xdr:rowOff>
    </xdr:from>
    <xdr:to>
      <xdr:col>20</xdr:col>
      <xdr:colOff>38100</xdr:colOff>
      <xdr:row>76</xdr:row>
      <xdr:rowOff>77755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0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94281</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78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74905</xdr:rowOff>
    </xdr:from>
    <xdr:to>
      <xdr:col>15</xdr:col>
      <xdr:colOff>101600</xdr:colOff>
      <xdr:row>76</xdr:row>
      <xdr:rowOff>5054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29336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21582</xdr:rowOff>
    </xdr:from>
    <xdr:ext cx="59901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08795" y="12708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125037</xdr:rowOff>
    </xdr:from>
    <xdr:to>
      <xdr:col>10</xdr:col>
      <xdr:colOff>165100</xdr:colOff>
      <xdr:row>76</xdr:row>
      <xdr:rowOff>55187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298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71714</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19795" y="1275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10362</xdr:rowOff>
    </xdr:from>
    <xdr:to>
      <xdr:col>6</xdr:col>
      <xdr:colOff>38100</xdr:colOff>
      <xdr:row>77</xdr:row>
      <xdr:rowOff>111962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1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128489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298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125999</xdr:rowOff>
    </xdr:from>
    <xdr:to>
      <xdr:col>24</xdr:col>
      <xdr:colOff>63500</xdr:colOff>
      <xdr:row>97</xdr:row>
      <xdr:rowOff>83632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585199"/>
          <a:ext cx="838200" cy="1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125999</xdr:rowOff>
    </xdr:from>
    <xdr:to>
      <xdr:col>19</xdr:col>
      <xdr:colOff>177800</xdr:colOff>
      <xdr:row>97</xdr:row>
      <xdr:rowOff>62593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585199"/>
          <a:ext cx="889000" cy="10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62593</xdr:rowOff>
    </xdr:from>
    <xdr:to>
      <xdr:col>15</xdr:col>
      <xdr:colOff>50800</xdr:colOff>
      <xdr:row>97</xdr:row>
      <xdr:rowOff>110257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693243"/>
          <a:ext cx="889000" cy="4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106919</xdr:rowOff>
    </xdr:from>
    <xdr:to>
      <xdr:col>10</xdr:col>
      <xdr:colOff>114300</xdr:colOff>
      <xdr:row>97</xdr:row>
      <xdr:rowOff>110257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1130300" y="16737569"/>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164224</xdr:rowOff>
    </xdr:from>
    <xdr:to>
      <xdr:col>10</xdr:col>
      <xdr:colOff>165100</xdr:colOff>
      <xdr:row>96</xdr:row>
      <xdr:rowOff>94374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110901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166129</xdr:rowOff>
    </xdr:from>
    <xdr:to>
      <xdr:col>6</xdr:col>
      <xdr:colOff>38100</xdr:colOff>
      <xdr:row>96</xdr:row>
      <xdr:rowOff>96279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112806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32832</xdr:rowOff>
    </xdr:from>
    <xdr:to>
      <xdr:col>24</xdr:col>
      <xdr:colOff>114300</xdr:colOff>
      <xdr:row>97</xdr:row>
      <xdr:rowOff>134432</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6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11259</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64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75199</xdr:rowOff>
    </xdr:from>
    <xdr:to>
      <xdr:col>20</xdr:col>
      <xdr:colOff>38100</xdr:colOff>
      <xdr:row>97</xdr:row>
      <xdr:rowOff>5349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53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167926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62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11793</xdr:rowOff>
    </xdr:from>
    <xdr:to>
      <xdr:col>15</xdr:col>
      <xdr:colOff>101600</xdr:colOff>
      <xdr:row>97</xdr:row>
      <xdr:rowOff>113393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64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104520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73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59457</xdr:rowOff>
    </xdr:from>
    <xdr:to>
      <xdr:col>10</xdr:col>
      <xdr:colOff>165100</xdr:colOff>
      <xdr:row>97</xdr:row>
      <xdr:rowOff>161057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69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152184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78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56119</xdr:rowOff>
    </xdr:from>
    <xdr:to>
      <xdr:col>6</xdr:col>
      <xdr:colOff>38100</xdr:colOff>
      <xdr:row>97</xdr:row>
      <xdr:rowOff>157719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6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148846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7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158480</xdr:rowOff>
    </xdr:from>
    <xdr:to>
      <xdr:col>55</xdr:col>
      <xdr:colOff>0</xdr:colOff>
      <xdr:row>37</xdr:row>
      <xdr:rowOff>46991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330680"/>
          <a:ext cx="838200" cy="5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17373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361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46991</xdr:rowOff>
    </xdr:from>
    <xdr:to>
      <xdr:col>50</xdr:col>
      <xdr:colOff>114300</xdr:colOff>
      <xdr:row>37</xdr:row>
      <xdr:rowOff>87513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390641"/>
          <a:ext cx="889000" cy="4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141291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4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21909</xdr:rowOff>
    </xdr:from>
    <xdr:to>
      <xdr:col>45</xdr:col>
      <xdr:colOff>177800</xdr:colOff>
      <xdr:row>37</xdr:row>
      <xdr:rowOff>87513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365559"/>
          <a:ext cx="889000" cy="6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155792</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4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21909</xdr:rowOff>
    </xdr:from>
    <xdr:to>
      <xdr:col>41</xdr:col>
      <xdr:colOff>50800</xdr:colOff>
      <xdr:row>37</xdr:row>
      <xdr:rowOff>168377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365559"/>
          <a:ext cx="889000" cy="14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169737</xdr:rowOff>
    </xdr:from>
    <xdr:to>
      <xdr:col>41</xdr:col>
      <xdr:colOff>101600</xdr:colOff>
      <xdr:row>37</xdr:row>
      <xdr:rowOff>99887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91014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43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133936</xdr:rowOff>
    </xdr:from>
    <xdr:to>
      <xdr:col>36</xdr:col>
      <xdr:colOff>165100</xdr:colOff>
      <xdr:row>38</xdr:row>
      <xdr:rowOff>64086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7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55213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570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107680</xdr:rowOff>
    </xdr:from>
    <xdr:to>
      <xdr:col>55</xdr:col>
      <xdr:colOff>50800</xdr:colOff>
      <xdr:row>37</xdr:row>
      <xdr:rowOff>37830</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27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130557</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131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167641</xdr:rowOff>
    </xdr:from>
    <xdr:to>
      <xdr:col>50</xdr:col>
      <xdr:colOff>165100</xdr:colOff>
      <xdr:row>37</xdr:row>
      <xdr:rowOff>97791</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33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114318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11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36713</xdr:rowOff>
    </xdr:from>
    <xdr:to>
      <xdr:col>46</xdr:col>
      <xdr:colOff>38100</xdr:colOff>
      <xdr:row>37</xdr:row>
      <xdr:rowOff>138313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38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154840</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15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142559</xdr:rowOff>
    </xdr:from>
    <xdr:to>
      <xdr:col>41</xdr:col>
      <xdr:colOff>101600</xdr:colOff>
      <xdr:row>37</xdr:row>
      <xdr:rowOff>72709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31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89236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089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117577</xdr:rowOff>
    </xdr:from>
    <xdr:to>
      <xdr:col>36</xdr:col>
      <xdr:colOff>165100</xdr:colOff>
      <xdr:row>38</xdr:row>
      <xdr:rowOff>47727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6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64254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236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63680</xdr:rowOff>
    </xdr:from>
    <xdr:to>
      <xdr:col>55</xdr:col>
      <xdr:colOff>0</xdr:colOff>
      <xdr:row>58</xdr:row>
      <xdr:rowOff>74954</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10007780"/>
          <a:ext cx="838200" cy="1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940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58728</xdr:rowOff>
    </xdr:from>
    <xdr:to>
      <xdr:col>50</xdr:col>
      <xdr:colOff>114300</xdr:colOff>
      <xdr:row>58</xdr:row>
      <xdr:rowOff>74954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10002828"/>
          <a:ext cx="889000" cy="1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9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58728</xdr:rowOff>
    </xdr:from>
    <xdr:to>
      <xdr:col>45</xdr:col>
      <xdr:colOff>177800</xdr:colOff>
      <xdr:row>58</xdr:row>
      <xdr:rowOff>63293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10002828"/>
          <a:ext cx="889000" cy="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63293</xdr:rowOff>
    </xdr:from>
    <xdr:to>
      <xdr:col>41</xdr:col>
      <xdr:colOff>50800</xdr:colOff>
      <xdr:row>58</xdr:row>
      <xdr:rowOff>75864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10007393"/>
          <a:ext cx="889000" cy="1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28638</xdr:rowOff>
    </xdr:from>
    <xdr:to>
      <xdr:col>41</xdr:col>
      <xdr:colOff>101600</xdr:colOff>
      <xdr:row>58</xdr:row>
      <xdr:rowOff>130238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7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121365</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6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28497</xdr:rowOff>
    </xdr:from>
    <xdr:to>
      <xdr:col>36</xdr:col>
      <xdr:colOff>165100</xdr:colOff>
      <xdr:row>58</xdr:row>
      <xdr:rowOff>130097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7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121224</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1006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12880</xdr:rowOff>
    </xdr:from>
    <xdr:to>
      <xdr:col>55</xdr:col>
      <xdr:colOff>50800</xdr:colOff>
      <xdr:row>58</xdr:row>
      <xdr:rowOff>114480</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95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143707</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74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24154</xdr:rowOff>
    </xdr:from>
    <xdr:to>
      <xdr:col>50</xdr:col>
      <xdr:colOff>165100</xdr:colOff>
      <xdr:row>58</xdr:row>
      <xdr:rowOff>125754</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116881</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1006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7928</xdr:rowOff>
    </xdr:from>
    <xdr:to>
      <xdr:col>46</xdr:col>
      <xdr:colOff>38100</xdr:colOff>
      <xdr:row>58</xdr:row>
      <xdr:rowOff>109528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5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100655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044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12493</xdr:rowOff>
    </xdr:from>
    <xdr:to>
      <xdr:col>41</xdr:col>
      <xdr:colOff>101600</xdr:colOff>
      <xdr:row>58</xdr:row>
      <xdr:rowOff>114093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5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130620</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73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25064</xdr:rowOff>
    </xdr:from>
    <xdr:to>
      <xdr:col>36</xdr:col>
      <xdr:colOff>165100</xdr:colOff>
      <xdr:row>58</xdr:row>
      <xdr:rowOff>126664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143191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74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70011</xdr:rowOff>
    </xdr:from>
    <xdr:to>
      <xdr:col>55</xdr:col>
      <xdr:colOff>0</xdr:colOff>
      <xdr:row>78</xdr:row>
      <xdr:rowOff>71599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443111"/>
          <a:ext cx="838200" cy="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39072</xdr:rowOff>
    </xdr:from>
    <xdr:to>
      <xdr:col>50</xdr:col>
      <xdr:colOff>114300</xdr:colOff>
      <xdr:row>78</xdr:row>
      <xdr:rowOff>70011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412172"/>
          <a:ext cx="889000" cy="3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39072</xdr:rowOff>
    </xdr:from>
    <xdr:to>
      <xdr:col>45</xdr:col>
      <xdr:colOff>177800</xdr:colOff>
      <xdr:row>78</xdr:row>
      <xdr:rowOff>39266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412172"/>
          <a:ext cx="8890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39266</xdr:rowOff>
    </xdr:from>
    <xdr:to>
      <xdr:col>41</xdr:col>
      <xdr:colOff>50800</xdr:colOff>
      <xdr:row>78</xdr:row>
      <xdr:rowOff>107062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412366"/>
          <a:ext cx="889000" cy="6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19360</xdr:rowOff>
    </xdr:from>
    <xdr:to>
      <xdr:col>41</xdr:col>
      <xdr:colOff>101600</xdr:colOff>
      <xdr:row>78</xdr:row>
      <xdr:rowOff>120960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112087</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48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21272</xdr:rowOff>
    </xdr:from>
    <xdr:to>
      <xdr:col>36</xdr:col>
      <xdr:colOff>165100</xdr:colOff>
      <xdr:row>78</xdr:row>
      <xdr:rowOff>122872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139399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16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20799</xdr:rowOff>
    </xdr:from>
    <xdr:to>
      <xdr:col>55</xdr:col>
      <xdr:colOff>50800</xdr:colOff>
      <xdr:row>78</xdr:row>
      <xdr:rowOff>122399</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9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131517</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3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19211</xdr:rowOff>
    </xdr:from>
    <xdr:to>
      <xdr:col>50</xdr:col>
      <xdr:colOff>165100</xdr:colOff>
      <xdr:row>78</xdr:row>
      <xdr:rowOff>120811</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9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111938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8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159722</xdr:rowOff>
    </xdr:from>
    <xdr:to>
      <xdr:col>46</xdr:col>
      <xdr:colOff>38100</xdr:colOff>
      <xdr:row>78</xdr:row>
      <xdr:rowOff>89872</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6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80999</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345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159916</xdr:rowOff>
    </xdr:from>
    <xdr:to>
      <xdr:col>41</xdr:col>
      <xdr:colOff>101600</xdr:colOff>
      <xdr:row>78</xdr:row>
      <xdr:rowOff>90066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6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106593</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3136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56262</xdr:rowOff>
    </xdr:from>
    <xdr:to>
      <xdr:col>36</xdr:col>
      <xdr:colOff>165100</xdr:colOff>
      <xdr:row>78</xdr:row>
      <xdr:rowOff>157862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42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148989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52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82159</xdr:rowOff>
    </xdr:from>
    <xdr:to>
      <xdr:col>55</xdr:col>
      <xdr:colOff>0</xdr:colOff>
      <xdr:row>98</xdr:row>
      <xdr:rowOff>92683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9639300" y="16884259"/>
          <a:ext cx="838200" cy="1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28297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830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84350</xdr:rowOff>
    </xdr:from>
    <xdr:to>
      <xdr:col>50</xdr:col>
      <xdr:colOff>114300</xdr:colOff>
      <xdr:row>98</xdr:row>
      <xdr:rowOff>92683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886450"/>
          <a:ext cx="889000" cy="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84350</xdr:rowOff>
    </xdr:from>
    <xdr:to>
      <xdr:col>45</xdr:col>
      <xdr:colOff>177800</xdr:colOff>
      <xdr:row>98</xdr:row>
      <xdr:rowOff>91205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886450"/>
          <a:ext cx="889000" cy="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84590</xdr:rowOff>
    </xdr:from>
    <xdr:to>
      <xdr:col>41</xdr:col>
      <xdr:colOff>50800</xdr:colOff>
      <xdr:row>98</xdr:row>
      <xdr:rowOff>91205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972300" y="16886690"/>
          <a:ext cx="889000" cy="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52519</xdr:rowOff>
    </xdr:from>
    <xdr:to>
      <xdr:col>41</xdr:col>
      <xdr:colOff>101600</xdr:colOff>
      <xdr:row>98</xdr:row>
      <xdr:rowOff>154119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5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145246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94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50490</xdr:rowOff>
    </xdr:from>
    <xdr:to>
      <xdr:col>36</xdr:col>
      <xdr:colOff>165100</xdr:colOff>
      <xdr:row>98</xdr:row>
      <xdr:rowOff>152090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143217</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94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31359</xdr:rowOff>
    </xdr:from>
    <xdr:to>
      <xdr:col>55</xdr:col>
      <xdr:colOff>50800</xdr:colOff>
      <xdr:row>98</xdr:row>
      <xdr:rowOff>132959</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3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162186</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41883</xdr:rowOff>
    </xdr:from>
    <xdr:to>
      <xdr:col>50</xdr:col>
      <xdr:colOff>165100</xdr:colOff>
      <xdr:row>98</xdr:row>
      <xdr:rowOff>143483</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4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160010</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61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33550</xdr:rowOff>
    </xdr:from>
    <xdr:to>
      <xdr:col>46</xdr:col>
      <xdr:colOff>38100</xdr:colOff>
      <xdr:row>98</xdr:row>
      <xdr:rowOff>135150</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151677</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61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40405</xdr:rowOff>
    </xdr:from>
    <xdr:to>
      <xdr:col>41</xdr:col>
      <xdr:colOff>101600</xdr:colOff>
      <xdr:row>98</xdr:row>
      <xdr:rowOff>142005</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4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158532</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61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33790</xdr:rowOff>
    </xdr:from>
    <xdr:to>
      <xdr:col>36</xdr:col>
      <xdr:colOff>165100</xdr:colOff>
      <xdr:row>98</xdr:row>
      <xdr:rowOff>135390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151917</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61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114984</xdr:rowOff>
    </xdr:from>
    <xdr:to>
      <xdr:col>85</xdr:col>
      <xdr:colOff>127000</xdr:colOff>
      <xdr:row>39</xdr:row>
      <xdr:rowOff>30604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630084"/>
          <a:ext cx="838200" cy="8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68527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8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14504</xdr:rowOff>
    </xdr:from>
    <xdr:to>
      <xdr:col>81</xdr:col>
      <xdr:colOff>50800</xdr:colOff>
      <xdr:row>39</xdr:row>
      <xdr:rowOff>30604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01054"/>
          <a:ext cx="889000" cy="1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133490</xdr:rowOff>
    </xdr:from>
    <xdr:to>
      <xdr:col>76</xdr:col>
      <xdr:colOff>114300</xdr:colOff>
      <xdr:row>39</xdr:row>
      <xdr:rowOff>14504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648590"/>
          <a:ext cx="889000" cy="5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133490</xdr:rowOff>
    </xdr:from>
    <xdr:to>
      <xdr:col>71</xdr:col>
      <xdr:colOff>177800</xdr:colOff>
      <xdr:row>38</xdr:row>
      <xdr:rowOff>164606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648590"/>
          <a:ext cx="889000" cy="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44361</xdr:rowOff>
    </xdr:from>
    <xdr:to>
      <xdr:col>72</xdr:col>
      <xdr:colOff>38100</xdr:colOff>
      <xdr:row>38</xdr:row>
      <xdr:rowOff>145961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162488</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111562</xdr:rowOff>
    </xdr:from>
    <xdr:to>
      <xdr:col>67</xdr:col>
      <xdr:colOff>101600</xdr:colOff>
      <xdr:row>39</xdr:row>
      <xdr:rowOff>41712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2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58239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40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64184</xdr:rowOff>
    </xdr:from>
    <xdr:to>
      <xdr:col>85</xdr:col>
      <xdr:colOff>177800</xdr:colOff>
      <xdr:row>38</xdr:row>
      <xdr:rowOff>165784</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57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23561</xdr:rowOff>
    </xdr:from>
    <xdr:ext cx="534377"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36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151254</xdr:rowOff>
    </xdr:from>
    <xdr:to>
      <xdr:col>81</xdr:col>
      <xdr:colOff>101600</xdr:colOff>
      <xdr:row>39</xdr:row>
      <xdr:rowOff>81404</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6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72531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5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135154</xdr:rowOff>
    </xdr:from>
    <xdr:to>
      <xdr:col>76</xdr:col>
      <xdr:colOff>165100</xdr:colOff>
      <xdr:row>39</xdr:row>
      <xdr:rowOff>65304</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56431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74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82690</xdr:rowOff>
    </xdr:from>
    <xdr:to>
      <xdr:col>72</xdr:col>
      <xdr:colOff>38100</xdr:colOff>
      <xdr:row>39</xdr:row>
      <xdr:rowOff>12840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5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3967</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69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113806</xdr:rowOff>
    </xdr:from>
    <xdr:to>
      <xdr:col>67</xdr:col>
      <xdr:colOff>101600</xdr:colOff>
      <xdr:row>39</xdr:row>
      <xdr:rowOff>43956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2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35083</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7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101709</xdr:rowOff>
    </xdr:from>
    <xdr:to>
      <xdr:col>85</xdr:col>
      <xdr:colOff>127000</xdr:colOff>
      <xdr:row>76</xdr:row>
      <xdr:rowOff>170267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5481300" y="13131909"/>
          <a:ext cx="838200" cy="6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74597</xdr:rowOff>
    </xdr:from>
    <xdr:to>
      <xdr:col>81</xdr:col>
      <xdr:colOff>50800</xdr:colOff>
      <xdr:row>76</xdr:row>
      <xdr:rowOff>101709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3104797"/>
          <a:ext cx="889000" cy="2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74597</xdr:rowOff>
    </xdr:from>
    <xdr:to>
      <xdr:col>76</xdr:col>
      <xdr:colOff>114300</xdr:colOff>
      <xdr:row>77</xdr:row>
      <xdr:rowOff>18914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104797"/>
          <a:ext cx="889000" cy="11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89936</xdr:rowOff>
    </xdr:from>
    <xdr:to>
      <xdr:col>71</xdr:col>
      <xdr:colOff>177800</xdr:colOff>
      <xdr:row>77</xdr:row>
      <xdr:rowOff>18914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3120136"/>
          <a:ext cx="889000" cy="10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102062</xdr:rowOff>
    </xdr:from>
    <xdr:to>
      <xdr:col>72</xdr:col>
      <xdr:colOff>38100</xdr:colOff>
      <xdr:row>78</xdr:row>
      <xdr:rowOff>32212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3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23339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117799</xdr:rowOff>
    </xdr:from>
    <xdr:to>
      <xdr:col>67</xdr:col>
      <xdr:colOff>101600</xdr:colOff>
      <xdr:row>78</xdr:row>
      <xdr:rowOff>47949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31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39076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41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119467</xdr:rowOff>
    </xdr:from>
    <xdr:to>
      <xdr:col>85</xdr:col>
      <xdr:colOff>177800</xdr:colOff>
      <xdr:row>77</xdr:row>
      <xdr:rowOff>49617</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14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142344</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00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50909</xdr:rowOff>
    </xdr:from>
    <xdr:to>
      <xdr:col>81</xdr:col>
      <xdr:colOff>101600</xdr:colOff>
      <xdr:row>76</xdr:row>
      <xdr:rowOff>152509</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08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169036</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856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23797</xdr:rowOff>
    </xdr:from>
    <xdr:to>
      <xdr:col>76</xdr:col>
      <xdr:colOff>165100</xdr:colOff>
      <xdr:row>76</xdr:row>
      <xdr:rowOff>125397</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05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141924</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82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139564</xdr:rowOff>
    </xdr:from>
    <xdr:to>
      <xdr:col>72</xdr:col>
      <xdr:colOff>38100</xdr:colOff>
      <xdr:row>77</xdr:row>
      <xdr:rowOff>69714</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16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86241</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944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39136</xdr:rowOff>
    </xdr:from>
    <xdr:to>
      <xdr:col>67</xdr:col>
      <xdr:colOff>101600</xdr:colOff>
      <xdr:row>76</xdr:row>
      <xdr:rowOff>140736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06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157263</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284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164337</xdr:rowOff>
    </xdr:from>
    <xdr:to>
      <xdr:col>85</xdr:col>
      <xdr:colOff>127000</xdr:colOff>
      <xdr:row>98</xdr:row>
      <xdr:rowOff>167970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966437"/>
          <a:ext cx="838200" cy="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164337</xdr:rowOff>
    </xdr:from>
    <xdr:to>
      <xdr:col>81</xdr:col>
      <xdr:colOff>50800</xdr:colOff>
      <xdr:row>98</xdr:row>
      <xdr:rowOff>169332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966437"/>
          <a:ext cx="8890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169332</xdr:rowOff>
    </xdr:from>
    <xdr:to>
      <xdr:col>76</xdr:col>
      <xdr:colOff>114300</xdr:colOff>
      <xdr:row>99</xdr:row>
      <xdr:rowOff>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971432"/>
          <a:ext cx="889000" cy="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11</xdr:rowOff>
    </xdr:from>
    <xdr:to>
      <xdr:col>71</xdr:col>
      <xdr:colOff>177800</xdr:colOff>
      <xdr:row>99</xdr:row>
      <xdr:rowOff>5855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973561"/>
          <a:ext cx="889000" cy="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17678</xdr:rowOff>
    </xdr:from>
    <xdr:to>
      <xdr:col>72</xdr:col>
      <xdr:colOff>38100</xdr:colOff>
      <xdr:row>98</xdr:row>
      <xdr:rowOff>119278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1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135805</xdr:rowOff>
    </xdr:from>
    <xdr:ext cx="59901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03795" y="16595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93980</xdr:rowOff>
    </xdr:from>
    <xdr:to>
      <xdr:col>67</xdr:col>
      <xdr:colOff>101600</xdr:colOff>
      <xdr:row>99</xdr:row>
      <xdr:rowOff>24130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9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40657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117170</xdr:rowOff>
    </xdr:from>
    <xdr:to>
      <xdr:col>85</xdr:col>
      <xdr:colOff>177800</xdr:colOff>
      <xdr:row>99</xdr:row>
      <xdr:rowOff>47320</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91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32097</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3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113537</xdr:rowOff>
    </xdr:from>
    <xdr:to>
      <xdr:col>81</xdr:col>
      <xdr:colOff>101600</xdr:colOff>
      <xdr:row>99</xdr:row>
      <xdr:rowOff>43687</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34814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700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118532</xdr:rowOff>
    </xdr:from>
    <xdr:to>
      <xdr:col>76</xdr:col>
      <xdr:colOff>165100</xdr:colOff>
      <xdr:row>99</xdr:row>
      <xdr:rowOff>48682</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92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39809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701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120661</xdr:rowOff>
    </xdr:from>
    <xdr:to>
      <xdr:col>72</xdr:col>
      <xdr:colOff>38100</xdr:colOff>
      <xdr:row>99</xdr:row>
      <xdr:rowOff>50811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92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41938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701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126505</xdr:rowOff>
    </xdr:from>
    <xdr:to>
      <xdr:col>67</xdr:col>
      <xdr:colOff>101600</xdr:colOff>
      <xdr:row>99</xdr:row>
      <xdr:rowOff>56655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47782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702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38288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1323300" y="6724838"/>
          <a:ext cx="838200" cy="6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670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37955</xdr:rowOff>
    </xdr:from>
    <xdr:to>
      <xdr:col>102</xdr:col>
      <xdr:colOff>165100</xdr:colOff>
      <xdr:row>39</xdr:row>
      <xdr:rowOff>139555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156082</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6017" y="6499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45640</xdr:rowOff>
    </xdr:from>
    <xdr:to>
      <xdr:col>98</xdr:col>
      <xdr:colOff>38100</xdr:colOff>
      <xdr:row>39</xdr:row>
      <xdr:rowOff>147240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3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163767</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7017" y="6507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158938</xdr:rowOff>
    </xdr:from>
    <xdr:to>
      <xdr:col>116</xdr:col>
      <xdr:colOff>114300</xdr:colOff>
      <xdr:row>39</xdr:row>
      <xdr:rowOff>89088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7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118316</xdr:rowOff>
    </xdr:from>
    <xdr:ext cx="469744"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46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95955</xdr:rowOff>
    </xdr:from>
    <xdr:to>
      <xdr:col>116</xdr:col>
      <xdr:colOff>63500</xdr:colOff>
      <xdr:row>58</xdr:row>
      <xdr:rowOff>97355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1323300" y="10040055"/>
          <a:ext cx="838200" cy="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41358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98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97355</xdr:rowOff>
    </xdr:from>
    <xdr:to>
      <xdr:col>111</xdr:col>
      <xdr:colOff>177800</xdr:colOff>
      <xdr:row>58</xdr:row>
      <xdr:rowOff>100783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0434300" y="10041455"/>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161698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1010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87543</xdr:rowOff>
    </xdr:from>
    <xdr:to>
      <xdr:col>107</xdr:col>
      <xdr:colOff>50800</xdr:colOff>
      <xdr:row>58</xdr:row>
      <xdr:rowOff>100783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31643"/>
          <a:ext cx="889000" cy="1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164606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101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87543</xdr:rowOff>
    </xdr:from>
    <xdr:to>
      <xdr:col>102</xdr:col>
      <xdr:colOff>114300</xdr:colOff>
      <xdr:row>58</xdr:row>
      <xdr:rowOff>96317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8656300" y="10031643"/>
          <a:ext cx="889000" cy="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49609</xdr:rowOff>
    </xdr:from>
    <xdr:to>
      <xdr:col>102</xdr:col>
      <xdr:colOff>165100</xdr:colOff>
      <xdr:row>58</xdr:row>
      <xdr:rowOff>151209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999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142336</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1008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38869</xdr:rowOff>
    </xdr:from>
    <xdr:to>
      <xdr:col>98</xdr:col>
      <xdr:colOff>38100</xdr:colOff>
      <xdr:row>58</xdr:row>
      <xdr:rowOff>140469</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99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156996</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389111" y="97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45155</xdr:rowOff>
    </xdr:from>
    <xdr:to>
      <xdr:col>116</xdr:col>
      <xdr:colOff>114300</xdr:colOff>
      <xdr:row>58</xdr:row>
      <xdr:rowOff>146755</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99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4532</xdr:rowOff>
    </xdr:from>
    <xdr:ext cx="469744"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7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46555</xdr:rowOff>
    </xdr:from>
    <xdr:to>
      <xdr:col>112</xdr:col>
      <xdr:colOff>38100</xdr:colOff>
      <xdr:row>58</xdr:row>
      <xdr:rowOff>148155</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999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164682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6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49983</xdr:rowOff>
    </xdr:from>
    <xdr:to>
      <xdr:col>107</xdr:col>
      <xdr:colOff>101600</xdr:colOff>
      <xdr:row>58</xdr:row>
      <xdr:rowOff>151583</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999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168110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6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36743</xdr:rowOff>
    </xdr:from>
    <xdr:to>
      <xdr:col>102</xdr:col>
      <xdr:colOff>165100</xdr:colOff>
      <xdr:row>58</xdr:row>
      <xdr:rowOff>138343</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998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154870</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278111" y="975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45517</xdr:rowOff>
    </xdr:from>
    <xdr:to>
      <xdr:col>98</xdr:col>
      <xdr:colOff>38100</xdr:colOff>
      <xdr:row>58</xdr:row>
      <xdr:rowOff>147117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99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138244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08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166832</xdr:rowOff>
    </xdr:from>
    <xdr:to>
      <xdr:col>116</xdr:col>
      <xdr:colOff>63500</xdr:colOff>
      <xdr:row>76</xdr:row>
      <xdr:rowOff>116399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2854132"/>
          <a:ext cx="838200" cy="29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166832</xdr:rowOff>
    </xdr:from>
    <xdr:to>
      <xdr:col>111</xdr:col>
      <xdr:colOff>177800</xdr:colOff>
      <xdr:row>75</xdr:row>
      <xdr:rowOff>90930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2854132"/>
          <a:ext cx="889000" cy="9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72145</xdr:rowOff>
    </xdr:from>
    <xdr:to>
      <xdr:col>107</xdr:col>
      <xdr:colOff>50800</xdr:colOff>
      <xdr:row>75</xdr:row>
      <xdr:rowOff>90930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2930895"/>
          <a:ext cx="889000" cy="1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72145</xdr:rowOff>
    </xdr:from>
    <xdr:to>
      <xdr:col>102</xdr:col>
      <xdr:colOff>114300</xdr:colOff>
      <xdr:row>75</xdr:row>
      <xdr:rowOff>131294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2930895"/>
          <a:ext cx="889000" cy="5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32762</xdr:rowOff>
    </xdr:from>
    <xdr:to>
      <xdr:col>102</xdr:col>
      <xdr:colOff>165100</xdr:colOff>
      <xdr:row>77</xdr:row>
      <xdr:rowOff>134362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23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125489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32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39949</xdr:rowOff>
    </xdr:from>
    <xdr:to>
      <xdr:col>98</xdr:col>
      <xdr:colOff>38100</xdr:colOff>
      <xdr:row>77</xdr:row>
      <xdr:rowOff>141549</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24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132676</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33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65599</xdr:rowOff>
    </xdr:from>
    <xdr:to>
      <xdr:col>116</xdr:col>
      <xdr:colOff>114300</xdr:colOff>
      <xdr:row>76</xdr:row>
      <xdr:rowOff>167199</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09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88476</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94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116032</xdr:rowOff>
    </xdr:from>
    <xdr:to>
      <xdr:col>112</xdr:col>
      <xdr:colOff>38100</xdr:colOff>
      <xdr:row>75</xdr:row>
      <xdr:rowOff>46182</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80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62709</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57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40130</xdr:rowOff>
    </xdr:from>
    <xdr:to>
      <xdr:col>107</xdr:col>
      <xdr:colOff>101600</xdr:colOff>
      <xdr:row>75</xdr:row>
      <xdr:rowOff>141730</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8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158257</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6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21345</xdr:rowOff>
    </xdr:from>
    <xdr:to>
      <xdr:col>102</xdr:col>
      <xdr:colOff>165100</xdr:colOff>
      <xdr:row>75</xdr:row>
      <xdr:rowOff>122945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288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139472</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65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80494</xdr:rowOff>
    </xdr:from>
    <xdr:to>
      <xdr:col>98</xdr:col>
      <xdr:colOff>38100</xdr:colOff>
      <xdr:row>76</xdr:row>
      <xdr:rowOff>10644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293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27171</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71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人件費につい</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は、類似団体の中でも高い値となっているが、適正管理計画に基づき定員管理を今後も行う必要がある。維持補修費について、</a:t>
          </a:r>
          <a:r>
            <a:rPr kumimoji="1" lang="ja-JP" altLang="en-US" sz="1100">
              <a:solidFill>
                <a:schemeClr val="dk1"/>
              </a:solidFill>
              <a:effectLst/>
              <a:latin typeface="+mn-lt"/>
              <a:ea typeface="+mn-ea"/>
              <a:cs typeface="+mn-cs"/>
            </a:rPr>
            <a:t>前年度より減額となっているが、</a:t>
          </a:r>
          <a:r>
            <a:rPr kumimoji="1" lang="ja-JP" altLang="ja-JP" sz="1100">
              <a:solidFill>
                <a:schemeClr val="dk1"/>
              </a:solidFill>
              <a:effectLst/>
              <a:latin typeface="+mn-lt"/>
              <a:ea typeface="+mn-ea"/>
              <a:cs typeface="+mn-cs"/>
            </a:rPr>
            <a:t>住民一人当たりのコストが類似団体を大きく上回っている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これは本町は豪雪地域であるため道路除雪に要する経費が高いためである。また、保有する公共施設の老朽化が進んでいるため、その維持補修に係る経費が増加しているのも一つの要因である。補助費等</a:t>
          </a:r>
          <a:r>
            <a:rPr kumimoji="1" lang="ja-JP" altLang="en-US" sz="1100">
              <a:solidFill>
                <a:schemeClr val="dk1"/>
              </a:solidFill>
              <a:effectLst/>
              <a:latin typeface="+mn-lt"/>
              <a:ea typeface="+mn-ea"/>
              <a:cs typeface="+mn-cs"/>
            </a:rPr>
            <a:t>の増、繰出金の減</a:t>
          </a:r>
          <a:r>
            <a:rPr kumimoji="1" lang="ja-JP" altLang="ja-JP" sz="1100">
              <a:solidFill>
                <a:schemeClr val="dk1"/>
              </a:solidFill>
              <a:effectLst/>
              <a:latin typeface="+mn-lt"/>
              <a:ea typeface="+mn-ea"/>
              <a:cs typeface="+mn-cs"/>
            </a:rPr>
            <a:t>については、令和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年度から簡易水道会計及び下水道会計が公営企業会計へ移行したことにより、繰出金から</a:t>
          </a:r>
          <a:r>
            <a:rPr kumimoji="1" lang="ja-JP" altLang="en-US" sz="1100">
              <a:solidFill>
                <a:schemeClr val="dk1"/>
              </a:solidFill>
              <a:effectLst/>
              <a:latin typeface="+mn-lt"/>
              <a:ea typeface="+mn-ea"/>
              <a:cs typeface="+mn-cs"/>
            </a:rPr>
            <a:t>負担金補助及び交付金</a:t>
          </a:r>
          <a:r>
            <a:rPr kumimoji="1" lang="ja-JP" altLang="ja-JP" sz="1100">
              <a:solidFill>
                <a:schemeClr val="dk1"/>
              </a:solidFill>
              <a:effectLst/>
              <a:latin typeface="+mn-lt"/>
              <a:ea typeface="+mn-ea"/>
              <a:cs typeface="+mn-cs"/>
            </a:rPr>
            <a:t>へ変更となったため</a:t>
          </a:r>
          <a:r>
            <a:rPr kumimoji="1" lang="ja-JP" altLang="en-US" sz="1100">
              <a:solidFill>
                <a:schemeClr val="dk1"/>
              </a:solidFill>
              <a:effectLst/>
              <a:latin typeface="+mn-lt"/>
              <a:ea typeface="+mn-ea"/>
              <a:cs typeface="+mn-cs"/>
            </a:rPr>
            <a:t>である。災害復旧事業費については、町道土倉西部線の災害復旧により増額となっている。</a:t>
          </a:r>
          <a:r>
            <a:rPr kumimoji="1" lang="ja-JP" altLang="ja-JP" sz="1100">
              <a:solidFill>
                <a:schemeClr val="dk1"/>
              </a:solidFill>
              <a:effectLst/>
              <a:latin typeface="+mn-lt"/>
              <a:ea typeface="+mn-ea"/>
              <a:cs typeface="+mn-cs"/>
            </a:rPr>
            <a:t>公債費については、</a:t>
          </a:r>
          <a:r>
            <a:rPr kumimoji="1" lang="ja-JP" altLang="en-US" sz="1100">
              <a:solidFill>
                <a:schemeClr val="dk1"/>
              </a:solidFill>
              <a:effectLst/>
              <a:latin typeface="+mn-lt"/>
              <a:ea typeface="+mn-ea"/>
              <a:cs typeface="+mn-cs"/>
            </a:rPr>
            <a:t>償還が終了した事業があったため、</a:t>
          </a:r>
          <a:r>
            <a:rPr kumimoji="1" lang="ja-JP" altLang="ja-JP" sz="1100">
              <a:solidFill>
                <a:schemeClr val="dk1"/>
              </a:solidFill>
              <a:effectLst/>
              <a:latin typeface="+mn-lt"/>
              <a:ea typeface="+mn-ea"/>
              <a:cs typeface="+mn-cs"/>
            </a:rPr>
            <a:t>前年度と比較すると</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1,781
1,768
293.92
3,630,672
3,422,804
190,324
2,145,289
2,357,618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83655</xdr:rowOff>
    </xdr:from>
    <xdr:to>
      <xdr:col>24</xdr:col>
      <xdr:colOff>63500</xdr:colOff>
      <xdr:row>37</xdr:row>
      <xdr:rowOff>98489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27305"/>
          <a:ext cx="838200" cy="1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83655</xdr:rowOff>
    </xdr:from>
    <xdr:to>
      <xdr:col>19</xdr:col>
      <xdr:colOff>177800</xdr:colOff>
      <xdr:row>37</xdr:row>
      <xdr:rowOff>105867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27305"/>
          <a:ext cx="889000" cy="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105867</xdr:rowOff>
    </xdr:from>
    <xdr:to>
      <xdr:col>15</xdr:col>
      <xdr:colOff>50800</xdr:colOff>
      <xdr:row>37</xdr:row>
      <xdr:rowOff>111112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49517"/>
          <a:ext cx="8890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101219</xdr:rowOff>
    </xdr:from>
    <xdr:to>
      <xdr:col>10</xdr:col>
      <xdr:colOff>114300</xdr:colOff>
      <xdr:row>37</xdr:row>
      <xdr:rowOff>111112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44869"/>
          <a:ext cx="8890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128156</xdr:rowOff>
    </xdr:from>
    <xdr:to>
      <xdr:col>10</xdr:col>
      <xdr:colOff>165100</xdr:colOff>
      <xdr:row>38</xdr:row>
      <xdr:rowOff>58306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7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49433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6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120828</xdr:rowOff>
    </xdr:from>
    <xdr:to>
      <xdr:col>6</xdr:col>
      <xdr:colOff>38100</xdr:colOff>
      <xdr:row>38</xdr:row>
      <xdr:rowOff>50978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42105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47689</xdr:rowOff>
    </xdr:from>
    <xdr:to>
      <xdr:col>24</xdr:col>
      <xdr:colOff>114300</xdr:colOff>
      <xdr:row>37</xdr:row>
      <xdr:rowOff>149289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9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70566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4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32855</xdr:rowOff>
    </xdr:from>
    <xdr:to>
      <xdr:col>20</xdr:col>
      <xdr:colOff>38100</xdr:colOff>
      <xdr:row>37</xdr:row>
      <xdr:rowOff>134455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150982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5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55067</xdr:rowOff>
    </xdr:from>
    <xdr:to>
      <xdr:col>15</xdr:col>
      <xdr:colOff>101600</xdr:colOff>
      <xdr:row>37</xdr:row>
      <xdr:rowOff>156667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1744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7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60312</xdr:rowOff>
    </xdr:from>
    <xdr:to>
      <xdr:col>10</xdr:col>
      <xdr:colOff>165100</xdr:colOff>
      <xdr:row>37</xdr:row>
      <xdr:rowOff>161913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039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6989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7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50419</xdr:rowOff>
    </xdr:from>
    <xdr:to>
      <xdr:col>6</xdr:col>
      <xdr:colOff>38100</xdr:colOff>
      <xdr:row>37</xdr:row>
      <xdr:rowOff>152019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168546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6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56785</xdr:rowOff>
    </xdr:from>
    <xdr:to>
      <xdr:col>24</xdr:col>
      <xdr:colOff>63500</xdr:colOff>
      <xdr:row>58</xdr:row>
      <xdr:rowOff>57617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10000885"/>
          <a:ext cx="838200" cy="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84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56785</xdr:rowOff>
    </xdr:from>
    <xdr:to>
      <xdr:col>19</xdr:col>
      <xdr:colOff>177800</xdr:colOff>
      <xdr:row>58</xdr:row>
      <xdr:rowOff>67583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00885"/>
          <a:ext cx="889000" cy="1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67583</xdr:rowOff>
    </xdr:from>
    <xdr:to>
      <xdr:col>15</xdr:col>
      <xdr:colOff>50800</xdr:colOff>
      <xdr:row>58</xdr:row>
      <xdr:rowOff>70741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11683"/>
          <a:ext cx="889000" cy="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70741</xdr:rowOff>
    </xdr:from>
    <xdr:to>
      <xdr:col>10</xdr:col>
      <xdr:colOff>114300</xdr:colOff>
      <xdr:row>58</xdr:row>
      <xdr:rowOff>74771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14841"/>
          <a:ext cx="889000" cy="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163547</xdr:rowOff>
    </xdr:from>
    <xdr:to>
      <xdr:col>10</xdr:col>
      <xdr:colOff>165100</xdr:colOff>
      <xdr:row>58</xdr:row>
      <xdr:rowOff>93697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3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110224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1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33286</xdr:rowOff>
    </xdr:from>
    <xdr:to>
      <xdr:col>6</xdr:col>
      <xdr:colOff>38100</xdr:colOff>
      <xdr:row>58</xdr:row>
      <xdr:rowOff>134886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7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126013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7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6817</xdr:rowOff>
    </xdr:from>
    <xdr:to>
      <xdr:col>24</xdr:col>
      <xdr:colOff>114300</xdr:colOff>
      <xdr:row>58</xdr:row>
      <xdr:rowOff>108417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5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1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5985</xdr:rowOff>
    </xdr:from>
    <xdr:to>
      <xdr:col>20</xdr:col>
      <xdr:colOff>38100</xdr:colOff>
      <xdr:row>58</xdr:row>
      <xdr:rowOff>107585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5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98712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4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16783</xdr:rowOff>
    </xdr:from>
    <xdr:to>
      <xdr:col>15</xdr:col>
      <xdr:colOff>101600</xdr:colOff>
      <xdr:row>58</xdr:row>
      <xdr:rowOff>118383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6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109510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53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19941</xdr:rowOff>
    </xdr:from>
    <xdr:to>
      <xdr:col>10</xdr:col>
      <xdr:colOff>165100</xdr:colOff>
      <xdr:row>58</xdr:row>
      <xdr:rowOff>121541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6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112668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5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23971</xdr:rowOff>
    </xdr:from>
    <xdr:to>
      <xdr:col>6</xdr:col>
      <xdr:colOff>38100</xdr:colOff>
      <xdr:row>58</xdr:row>
      <xdr:rowOff>125571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6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142098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43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76459</xdr:rowOff>
    </xdr:from>
    <xdr:to>
      <xdr:col>24</xdr:col>
      <xdr:colOff>63500</xdr:colOff>
      <xdr:row>76</xdr:row>
      <xdr:rowOff>112833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06659"/>
          <a:ext cx="838200" cy="3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5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112833</xdr:rowOff>
    </xdr:from>
    <xdr:to>
      <xdr:col>19</xdr:col>
      <xdr:colOff>177800</xdr:colOff>
      <xdr:row>76</xdr:row>
      <xdr:rowOff>121134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143033"/>
          <a:ext cx="889000" cy="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5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85581</xdr:rowOff>
    </xdr:from>
    <xdr:to>
      <xdr:col>15</xdr:col>
      <xdr:colOff>50800</xdr:colOff>
      <xdr:row>76</xdr:row>
      <xdr:rowOff>121134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2944331"/>
          <a:ext cx="889000" cy="20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166744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5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85581</xdr:rowOff>
    </xdr:from>
    <xdr:to>
      <xdr:col>10</xdr:col>
      <xdr:colOff>114300</xdr:colOff>
      <xdr:row>77</xdr:row>
      <xdr:rowOff>152901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944331"/>
          <a:ext cx="889000" cy="41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158038</xdr:rowOff>
    </xdr:from>
    <xdr:to>
      <xdr:col>10</xdr:col>
      <xdr:colOff>165100</xdr:colOff>
      <xdr:row>77</xdr:row>
      <xdr:rowOff>88188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79315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8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48298</xdr:rowOff>
    </xdr:from>
    <xdr:to>
      <xdr:col>6</xdr:col>
      <xdr:colOff>38100</xdr:colOff>
      <xdr:row>77</xdr:row>
      <xdr:rowOff>149898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4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166425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02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25659</xdr:rowOff>
    </xdr:from>
    <xdr:to>
      <xdr:col>24</xdr:col>
      <xdr:colOff>114300</xdr:colOff>
      <xdr:row>76</xdr:row>
      <xdr:rowOff>127259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5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4086</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3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62033</xdr:rowOff>
    </xdr:from>
    <xdr:to>
      <xdr:col>20</xdr:col>
      <xdr:colOff>38100</xdr:colOff>
      <xdr:row>76</xdr:row>
      <xdr:rowOff>163633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09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154760</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184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70334</xdr:rowOff>
    </xdr:from>
    <xdr:to>
      <xdr:col>15</xdr:col>
      <xdr:colOff>101600</xdr:colOff>
      <xdr:row>77</xdr:row>
      <xdr:rowOff>484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0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163061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1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34781</xdr:rowOff>
    </xdr:from>
    <xdr:to>
      <xdr:col>10</xdr:col>
      <xdr:colOff>165100</xdr:colOff>
      <xdr:row>75</xdr:row>
      <xdr:rowOff>136381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89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152908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66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102101</xdr:rowOff>
    </xdr:from>
    <xdr:to>
      <xdr:col>6</xdr:col>
      <xdr:colOff>38100</xdr:colOff>
      <xdr:row>78</xdr:row>
      <xdr:rowOff>32251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30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23378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9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3251</xdr:rowOff>
    </xdr:from>
    <xdr:to>
      <xdr:col>24</xdr:col>
      <xdr:colOff>63500</xdr:colOff>
      <xdr:row>96</xdr:row>
      <xdr:rowOff>82313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6462451"/>
          <a:ext cx="838200" cy="7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53106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512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3251</xdr:rowOff>
    </xdr:from>
    <xdr:to>
      <xdr:col>19</xdr:col>
      <xdr:colOff>177800</xdr:colOff>
      <xdr:row>96</xdr:row>
      <xdr:rowOff>40867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462451"/>
          <a:ext cx="889000" cy="3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10600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64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40867</xdr:rowOff>
    </xdr:from>
    <xdr:to>
      <xdr:col>15</xdr:col>
      <xdr:colOff>50800</xdr:colOff>
      <xdr:row>96</xdr:row>
      <xdr:rowOff>85961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500067"/>
          <a:ext cx="889000" cy="4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21012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65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85961</xdr:rowOff>
    </xdr:from>
    <xdr:to>
      <xdr:col>10</xdr:col>
      <xdr:colOff>114300</xdr:colOff>
      <xdr:row>96</xdr:row>
      <xdr:rowOff>156488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545161"/>
          <a:ext cx="889000" cy="7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16139</xdr:rowOff>
    </xdr:from>
    <xdr:to>
      <xdr:col>10</xdr:col>
      <xdr:colOff>165100</xdr:colOff>
      <xdr:row>97</xdr:row>
      <xdr:rowOff>117739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64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108866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73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48552</xdr:rowOff>
    </xdr:from>
    <xdr:to>
      <xdr:col>6</xdr:col>
      <xdr:colOff>38100</xdr:colOff>
      <xdr:row>97</xdr:row>
      <xdr:rowOff>150152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6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141279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7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31513</xdr:rowOff>
    </xdr:from>
    <xdr:to>
      <xdr:col>24</xdr:col>
      <xdr:colOff>114300</xdr:colOff>
      <xdr:row>96</xdr:row>
      <xdr:rowOff>133113</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49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54390</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34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123901</xdr:rowOff>
    </xdr:from>
    <xdr:to>
      <xdr:col>20</xdr:col>
      <xdr:colOff>38100</xdr:colOff>
      <xdr:row>96</xdr:row>
      <xdr:rowOff>54051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41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70578</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18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161517</xdr:rowOff>
    </xdr:from>
    <xdr:to>
      <xdr:col>15</xdr:col>
      <xdr:colOff>101600</xdr:colOff>
      <xdr:row>96</xdr:row>
      <xdr:rowOff>91667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44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108194</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22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35161</xdr:rowOff>
    </xdr:from>
    <xdr:to>
      <xdr:col>10</xdr:col>
      <xdr:colOff>165100</xdr:colOff>
      <xdr:row>96</xdr:row>
      <xdr:rowOff>136761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49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153288</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626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105688</xdr:rowOff>
    </xdr:from>
    <xdr:to>
      <xdr:col>6</xdr:col>
      <xdr:colOff>38100</xdr:colOff>
      <xdr:row>97</xdr:row>
      <xdr:rowOff>35838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56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52365</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634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44241</xdr:rowOff>
    </xdr:from>
    <xdr:to>
      <xdr:col>55</xdr:col>
      <xdr:colOff>0</xdr:colOff>
      <xdr:row>39</xdr:row>
      <xdr:rowOff>44259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0791"/>
          <a:ext cx="8382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44241</xdr:rowOff>
    </xdr:from>
    <xdr:to>
      <xdr:col>50</xdr:col>
      <xdr:colOff>114300</xdr:colOff>
      <xdr:row>39</xdr:row>
      <xdr:rowOff>44241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07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44241</xdr:rowOff>
    </xdr:from>
    <xdr:to>
      <xdr:col>45</xdr:col>
      <xdr:colOff>177800</xdr:colOff>
      <xdr:row>39</xdr:row>
      <xdr:rowOff>44259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730791"/>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44259</xdr:rowOff>
    </xdr:from>
    <xdr:to>
      <xdr:col>41</xdr:col>
      <xdr:colOff>50800</xdr:colOff>
      <xdr:row>39</xdr:row>
      <xdr:rowOff>44259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0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141154</xdr:rowOff>
    </xdr:from>
    <xdr:to>
      <xdr:col>41</xdr:col>
      <xdr:colOff>101600</xdr:colOff>
      <xdr:row>39</xdr:row>
      <xdr:rowOff>71304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5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87831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43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145117</xdr:rowOff>
    </xdr:from>
    <xdr:to>
      <xdr:col>36</xdr:col>
      <xdr:colOff>165100</xdr:colOff>
      <xdr:row>39</xdr:row>
      <xdr:rowOff>75267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6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91794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43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164909</xdr:rowOff>
    </xdr:from>
    <xdr:to>
      <xdr:col>55</xdr:col>
      <xdr:colOff>50800</xdr:colOff>
      <xdr:row>39</xdr:row>
      <xdr:rowOff>95059</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96911</xdr:rowOff>
    </xdr:from>
    <xdr:ext cx="313932"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164891</xdr:rowOff>
    </xdr:from>
    <xdr:to>
      <xdr:col>50</xdr:col>
      <xdr:colOff>165100</xdr:colOff>
      <xdr:row>39</xdr:row>
      <xdr:rowOff>95041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86168</xdr:rowOff>
    </xdr:from>
    <xdr:ext cx="313932"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82333" y="6772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164891</xdr:rowOff>
    </xdr:from>
    <xdr:to>
      <xdr:col>46</xdr:col>
      <xdr:colOff>38100</xdr:colOff>
      <xdr:row>39</xdr:row>
      <xdr:rowOff>95041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86168</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93333" y="6772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164909</xdr:rowOff>
    </xdr:from>
    <xdr:to>
      <xdr:col>41</xdr:col>
      <xdr:colOff>101600</xdr:colOff>
      <xdr:row>39</xdr:row>
      <xdr:rowOff>95059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86186</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04333" y="6772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164909</xdr:rowOff>
    </xdr:from>
    <xdr:to>
      <xdr:col>36</xdr:col>
      <xdr:colOff>165100</xdr:colOff>
      <xdr:row>39</xdr:row>
      <xdr:rowOff>95059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86186</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15333" y="6772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142160</xdr:rowOff>
    </xdr:from>
    <xdr:to>
      <xdr:col>55</xdr:col>
      <xdr:colOff>0</xdr:colOff>
      <xdr:row>58</xdr:row>
      <xdr:rowOff>155655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86260"/>
          <a:ext cx="838200" cy="1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120635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9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142160</xdr:rowOff>
    </xdr:from>
    <xdr:to>
      <xdr:col>50</xdr:col>
      <xdr:colOff>114300</xdr:colOff>
      <xdr:row>58</xdr:row>
      <xdr:rowOff>151101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86260"/>
          <a:ext cx="889000" cy="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142448</xdr:rowOff>
    </xdr:from>
    <xdr:to>
      <xdr:col>45</xdr:col>
      <xdr:colOff>177800</xdr:colOff>
      <xdr:row>58</xdr:row>
      <xdr:rowOff>151101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86548"/>
          <a:ext cx="889000" cy="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142448</xdr:rowOff>
    </xdr:from>
    <xdr:to>
      <xdr:col>41</xdr:col>
      <xdr:colOff>50800</xdr:colOff>
      <xdr:row>59</xdr:row>
      <xdr:rowOff>12256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86548"/>
          <a:ext cx="889000" cy="4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73349</xdr:rowOff>
    </xdr:from>
    <xdr:to>
      <xdr:col>41</xdr:col>
      <xdr:colOff>101600</xdr:colOff>
      <xdr:row>59</xdr:row>
      <xdr:rowOff>3499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20026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89727</xdr:rowOff>
    </xdr:from>
    <xdr:to>
      <xdr:col>36</xdr:col>
      <xdr:colOff>165100</xdr:colOff>
      <xdr:row>59</xdr:row>
      <xdr:rowOff>19877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36404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0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104855</xdr:rowOff>
    </xdr:from>
    <xdr:to>
      <xdr:col>55</xdr:col>
      <xdr:colOff>50800</xdr:colOff>
      <xdr:row>59</xdr:row>
      <xdr:rowOff>35005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4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76185</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1002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91360</xdr:rowOff>
    </xdr:from>
    <xdr:to>
      <xdr:col>50</xdr:col>
      <xdr:colOff>165100</xdr:colOff>
      <xdr:row>59</xdr:row>
      <xdr:rowOff>21510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3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38037</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81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100301</xdr:rowOff>
    </xdr:from>
    <xdr:to>
      <xdr:col>46</xdr:col>
      <xdr:colOff>38100</xdr:colOff>
      <xdr:row>59</xdr:row>
      <xdr:rowOff>30451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4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21578</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1013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91648</xdr:rowOff>
    </xdr:from>
    <xdr:to>
      <xdr:col>41</xdr:col>
      <xdr:colOff>101600</xdr:colOff>
      <xdr:row>59</xdr:row>
      <xdr:rowOff>21798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3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12925</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1012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132906</xdr:rowOff>
    </xdr:from>
    <xdr:to>
      <xdr:col>36</xdr:col>
      <xdr:colOff>165100</xdr:colOff>
      <xdr:row>59</xdr:row>
      <xdr:rowOff>63056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7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54183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6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162472</xdr:rowOff>
    </xdr:from>
    <xdr:to>
      <xdr:col>55</xdr:col>
      <xdr:colOff>0</xdr:colOff>
      <xdr:row>78</xdr:row>
      <xdr:rowOff>4462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64122"/>
          <a:ext cx="838200" cy="1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4462</xdr:rowOff>
    </xdr:from>
    <xdr:to>
      <xdr:col>50</xdr:col>
      <xdr:colOff>114300</xdr:colOff>
      <xdr:row>78</xdr:row>
      <xdr:rowOff>10663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77562"/>
          <a:ext cx="889000" cy="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10663</xdr:rowOff>
    </xdr:from>
    <xdr:to>
      <xdr:col>45</xdr:col>
      <xdr:colOff>177800</xdr:colOff>
      <xdr:row>78</xdr:row>
      <xdr:rowOff>20416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83763"/>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20416</xdr:rowOff>
    </xdr:from>
    <xdr:to>
      <xdr:col>41</xdr:col>
      <xdr:colOff>50800</xdr:colOff>
      <xdr:row>78</xdr:row>
      <xdr:rowOff>53626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93516"/>
          <a:ext cx="889000" cy="3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30367</xdr:rowOff>
    </xdr:from>
    <xdr:to>
      <xdr:col>41</xdr:col>
      <xdr:colOff>101600</xdr:colOff>
      <xdr:row>78</xdr:row>
      <xdr:rowOff>131967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0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123094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9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47394</xdr:rowOff>
    </xdr:from>
    <xdr:to>
      <xdr:col>36</xdr:col>
      <xdr:colOff>165100</xdr:colOff>
      <xdr:row>78</xdr:row>
      <xdr:rowOff>148994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2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140121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51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111672</xdr:rowOff>
    </xdr:from>
    <xdr:to>
      <xdr:col>55</xdr:col>
      <xdr:colOff>50800</xdr:colOff>
      <xdr:row>78</xdr:row>
      <xdr:rowOff>41822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1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134549</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64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125112</xdr:rowOff>
    </xdr:from>
    <xdr:to>
      <xdr:col>50</xdr:col>
      <xdr:colOff>165100</xdr:colOff>
      <xdr:row>78</xdr:row>
      <xdr:rowOff>55262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2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71789</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3101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131313</xdr:rowOff>
    </xdr:from>
    <xdr:to>
      <xdr:col>46</xdr:col>
      <xdr:colOff>38100</xdr:colOff>
      <xdr:row>78</xdr:row>
      <xdr:rowOff>61463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3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77990</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31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141066</xdr:rowOff>
    </xdr:from>
    <xdr:to>
      <xdr:col>41</xdr:col>
      <xdr:colOff>101600</xdr:colOff>
      <xdr:row>78</xdr:row>
      <xdr:rowOff>71216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87743</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311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2826</xdr:rowOff>
    </xdr:from>
    <xdr:to>
      <xdr:col>36</xdr:col>
      <xdr:colOff>165100</xdr:colOff>
      <xdr:row>78</xdr:row>
      <xdr:rowOff>104426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7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120953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1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149858</xdr:rowOff>
    </xdr:from>
    <xdr:to>
      <xdr:col>55</xdr:col>
      <xdr:colOff>0</xdr:colOff>
      <xdr:row>98</xdr:row>
      <xdr:rowOff>24468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80508"/>
          <a:ext cx="838200" cy="4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17840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819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161389</xdr:rowOff>
    </xdr:from>
    <xdr:to>
      <xdr:col>50</xdr:col>
      <xdr:colOff>114300</xdr:colOff>
      <xdr:row>98</xdr:row>
      <xdr:rowOff>24468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92039"/>
          <a:ext cx="889000" cy="3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127799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9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161389</xdr:rowOff>
    </xdr:from>
    <xdr:to>
      <xdr:col>45</xdr:col>
      <xdr:colOff>177800</xdr:colOff>
      <xdr:row>98</xdr:row>
      <xdr:rowOff>47282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92039"/>
          <a:ext cx="889000" cy="5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113526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91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47282</xdr:rowOff>
    </xdr:from>
    <xdr:to>
      <xdr:col>41</xdr:col>
      <xdr:colOff>50800</xdr:colOff>
      <xdr:row>98</xdr:row>
      <xdr:rowOff>87557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49382"/>
          <a:ext cx="889000" cy="4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58471</xdr:rowOff>
    </xdr:from>
    <xdr:to>
      <xdr:col>41</xdr:col>
      <xdr:colOff>101600</xdr:colOff>
      <xdr:row>98</xdr:row>
      <xdr:rowOff>160071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6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151198</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953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73013</xdr:rowOff>
    </xdr:from>
    <xdr:to>
      <xdr:col>36</xdr:col>
      <xdr:colOff>165100</xdr:colOff>
      <xdr:row>99</xdr:row>
      <xdr:rowOff>3163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7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165740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96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99058</xdr:rowOff>
    </xdr:from>
    <xdr:to>
      <xdr:col>55</xdr:col>
      <xdr:colOff>50800</xdr:colOff>
      <xdr:row>98</xdr:row>
      <xdr:rowOff>29208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2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121935</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81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145118</xdr:rowOff>
    </xdr:from>
    <xdr:to>
      <xdr:col>50</xdr:col>
      <xdr:colOff>165100</xdr:colOff>
      <xdr:row>98</xdr:row>
      <xdr:rowOff>75268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7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91795</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55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110589</xdr:rowOff>
    </xdr:from>
    <xdr:to>
      <xdr:col>46</xdr:col>
      <xdr:colOff>38100</xdr:colOff>
      <xdr:row>98</xdr:row>
      <xdr:rowOff>40739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4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57266</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516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167932</xdr:rowOff>
    </xdr:from>
    <xdr:to>
      <xdr:col>41</xdr:col>
      <xdr:colOff>101600</xdr:colOff>
      <xdr:row>98</xdr:row>
      <xdr:rowOff>98082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9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114609</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57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36757</xdr:rowOff>
    </xdr:from>
    <xdr:to>
      <xdr:col>36</xdr:col>
      <xdr:colOff>165100</xdr:colOff>
      <xdr:row>98</xdr:row>
      <xdr:rowOff>138357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3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154884</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614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27494</xdr:rowOff>
    </xdr:from>
    <xdr:to>
      <xdr:col>85</xdr:col>
      <xdr:colOff>127000</xdr:colOff>
      <xdr:row>36</xdr:row>
      <xdr:rowOff>101487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199694"/>
          <a:ext cx="838200" cy="7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108562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8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46376</xdr:rowOff>
    </xdr:from>
    <xdr:to>
      <xdr:col>81</xdr:col>
      <xdr:colOff>50800</xdr:colOff>
      <xdr:row>36</xdr:row>
      <xdr:rowOff>101487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218576"/>
          <a:ext cx="889000" cy="5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75442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87287</xdr:rowOff>
    </xdr:from>
    <xdr:to>
      <xdr:col>76</xdr:col>
      <xdr:colOff>114300</xdr:colOff>
      <xdr:row>36</xdr:row>
      <xdr:rowOff>46376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088037"/>
          <a:ext cx="889000" cy="13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54740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9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87287</xdr:rowOff>
    </xdr:from>
    <xdr:to>
      <xdr:col>71</xdr:col>
      <xdr:colOff>177800</xdr:colOff>
      <xdr:row>36</xdr:row>
      <xdr:rowOff>83570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088037"/>
          <a:ext cx="889000" cy="16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156031</xdr:rowOff>
    </xdr:from>
    <xdr:to>
      <xdr:col>72</xdr:col>
      <xdr:colOff>38100</xdr:colOff>
      <xdr:row>37</xdr:row>
      <xdr:rowOff>86181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2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77308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42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114220</xdr:rowOff>
    </xdr:from>
    <xdr:to>
      <xdr:col>67</xdr:col>
      <xdr:colOff>101600</xdr:colOff>
      <xdr:row>37</xdr:row>
      <xdr:rowOff>44370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35497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7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148144</xdr:rowOff>
    </xdr:from>
    <xdr:to>
      <xdr:col>85</xdr:col>
      <xdr:colOff>177800</xdr:colOff>
      <xdr:row>36</xdr:row>
      <xdr:rowOff>78294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14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171021</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00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50687</xdr:rowOff>
    </xdr:from>
    <xdr:to>
      <xdr:col>81</xdr:col>
      <xdr:colOff>101600</xdr:colOff>
      <xdr:row>36</xdr:row>
      <xdr:rowOff>152287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2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168814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9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167026</xdr:rowOff>
    </xdr:from>
    <xdr:to>
      <xdr:col>76</xdr:col>
      <xdr:colOff>165100</xdr:colOff>
      <xdr:row>36</xdr:row>
      <xdr:rowOff>97176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16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113703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9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36487</xdr:rowOff>
    </xdr:from>
    <xdr:to>
      <xdr:col>72</xdr:col>
      <xdr:colOff>38100</xdr:colOff>
      <xdr:row>35</xdr:row>
      <xdr:rowOff>138087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03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154614</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03795" y="5812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32770</xdr:rowOff>
    </xdr:from>
    <xdr:to>
      <xdr:col>67</xdr:col>
      <xdr:colOff>101600</xdr:colOff>
      <xdr:row>36</xdr:row>
      <xdr:rowOff>134370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2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150897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98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53425</xdr:rowOff>
    </xdr:from>
    <xdr:to>
      <xdr:col>85</xdr:col>
      <xdr:colOff>127000</xdr:colOff>
      <xdr:row>58</xdr:row>
      <xdr:rowOff>70390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997525"/>
          <a:ext cx="838200" cy="1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18391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96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53425</xdr:rowOff>
    </xdr:from>
    <xdr:to>
      <xdr:col>81</xdr:col>
      <xdr:colOff>50800</xdr:colOff>
      <xdr:row>58</xdr:row>
      <xdr:rowOff>79588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97525"/>
          <a:ext cx="889000" cy="2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137420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1008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75543</xdr:rowOff>
    </xdr:from>
    <xdr:to>
      <xdr:col>76</xdr:col>
      <xdr:colOff>114300</xdr:colOff>
      <xdr:row>58</xdr:row>
      <xdr:rowOff>79588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019643"/>
          <a:ext cx="889000" cy="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150686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1009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60389</xdr:rowOff>
    </xdr:from>
    <xdr:to>
      <xdr:col>71</xdr:col>
      <xdr:colOff>177800</xdr:colOff>
      <xdr:row>58</xdr:row>
      <xdr:rowOff>75543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10004489"/>
          <a:ext cx="889000" cy="1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79622</xdr:rowOff>
    </xdr:from>
    <xdr:to>
      <xdr:col>72</xdr:col>
      <xdr:colOff>38100</xdr:colOff>
      <xdr:row>59</xdr:row>
      <xdr:rowOff>9772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2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59</xdr:row>
      <xdr:rowOff>899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1011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80838</xdr:rowOff>
    </xdr:from>
    <xdr:to>
      <xdr:col>67</xdr:col>
      <xdr:colOff>101600</xdr:colOff>
      <xdr:row>59</xdr:row>
      <xdr:rowOff>10988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10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59</xdr:row>
      <xdr:rowOff>2115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1011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19590</xdr:rowOff>
    </xdr:from>
    <xdr:to>
      <xdr:col>85</xdr:col>
      <xdr:colOff>177800</xdr:colOff>
      <xdr:row>58</xdr:row>
      <xdr:rowOff>121190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150417</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51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2625</xdr:rowOff>
    </xdr:from>
    <xdr:to>
      <xdr:col>81</xdr:col>
      <xdr:colOff>101600</xdr:colOff>
      <xdr:row>58</xdr:row>
      <xdr:rowOff>104225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120752</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721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28788</xdr:rowOff>
    </xdr:from>
    <xdr:to>
      <xdr:col>76</xdr:col>
      <xdr:colOff>165100</xdr:colOff>
      <xdr:row>58</xdr:row>
      <xdr:rowOff>130388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7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146915</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74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24743</xdr:rowOff>
    </xdr:from>
    <xdr:to>
      <xdr:col>72</xdr:col>
      <xdr:colOff>38100</xdr:colOff>
      <xdr:row>58</xdr:row>
      <xdr:rowOff>126343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6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142870</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74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9589</xdr:rowOff>
    </xdr:from>
    <xdr:to>
      <xdr:col>67</xdr:col>
      <xdr:colOff>101600</xdr:colOff>
      <xdr:row>58</xdr:row>
      <xdr:rowOff>111189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5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127716</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72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114985</xdr:rowOff>
    </xdr:from>
    <xdr:to>
      <xdr:col>85</xdr:col>
      <xdr:colOff>127000</xdr:colOff>
      <xdr:row>79</xdr:row>
      <xdr:rowOff>30604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488085"/>
          <a:ext cx="838200" cy="8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68527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41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14503</xdr:rowOff>
    </xdr:from>
    <xdr:to>
      <xdr:col>81</xdr:col>
      <xdr:colOff>50800</xdr:colOff>
      <xdr:row>79</xdr:row>
      <xdr:rowOff>30604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59053"/>
          <a:ext cx="889000" cy="1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133490</xdr:rowOff>
    </xdr:from>
    <xdr:to>
      <xdr:col>76</xdr:col>
      <xdr:colOff>114300</xdr:colOff>
      <xdr:row>79</xdr:row>
      <xdr:rowOff>14503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06590"/>
          <a:ext cx="889000" cy="5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133490</xdr:rowOff>
    </xdr:from>
    <xdr:to>
      <xdr:col>71</xdr:col>
      <xdr:colOff>177800</xdr:colOff>
      <xdr:row>78</xdr:row>
      <xdr:rowOff>164605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06590"/>
          <a:ext cx="8890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44362</xdr:rowOff>
    </xdr:from>
    <xdr:to>
      <xdr:col>72</xdr:col>
      <xdr:colOff>38100</xdr:colOff>
      <xdr:row>78</xdr:row>
      <xdr:rowOff>145962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162489</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1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111562</xdr:rowOff>
    </xdr:from>
    <xdr:to>
      <xdr:col>67</xdr:col>
      <xdr:colOff>101600</xdr:colOff>
      <xdr:row>79</xdr:row>
      <xdr:rowOff>41712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58239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5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64185</xdr:rowOff>
    </xdr:from>
    <xdr:to>
      <xdr:col>85</xdr:col>
      <xdr:colOff>177800</xdr:colOff>
      <xdr:row>78</xdr:row>
      <xdr:rowOff>165785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23562</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151254</xdr:rowOff>
    </xdr:from>
    <xdr:to>
      <xdr:col>81</xdr:col>
      <xdr:colOff>101600</xdr:colOff>
      <xdr:row>79</xdr:row>
      <xdr:rowOff>81404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2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72531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61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135153</xdr:rowOff>
    </xdr:from>
    <xdr:to>
      <xdr:col>76</xdr:col>
      <xdr:colOff>165100</xdr:colOff>
      <xdr:row>79</xdr:row>
      <xdr:rowOff>65303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0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56430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60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82690</xdr:rowOff>
    </xdr:from>
    <xdr:to>
      <xdr:col>72</xdr:col>
      <xdr:colOff>38100</xdr:colOff>
      <xdr:row>79</xdr:row>
      <xdr:rowOff>12840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3967</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354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113805</xdr:rowOff>
    </xdr:from>
    <xdr:to>
      <xdr:col>67</xdr:col>
      <xdr:colOff>101600</xdr:colOff>
      <xdr:row>79</xdr:row>
      <xdr:rowOff>43955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35082</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357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101709</xdr:rowOff>
    </xdr:from>
    <xdr:to>
      <xdr:col>85</xdr:col>
      <xdr:colOff>127000</xdr:colOff>
      <xdr:row>96</xdr:row>
      <xdr:rowOff>170267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560909"/>
          <a:ext cx="838200" cy="6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74597</xdr:rowOff>
    </xdr:from>
    <xdr:to>
      <xdr:col>81</xdr:col>
      <xdr:colOff>50800</xdr:colOff>
      <xdr:row>96</xdr:row>
      <xdr:rowOff>101709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533797"/>
          <a:ext cx="889000" cy="2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74597</xdr:rowOff>
    </xdr:from>
    <xdr:to>
      <xdr:col>76</xdr:col>
      <xdr:colOff>114300</xdr:colOff>
      <xdr:row>97</xdr:row>
      <xdr:rowOff>18914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533797"/>
          <a:ext cx="889000" cy="11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89936</xdr:rowOff>
    </xdr:from>
    <xdr:to>
      <xdr:col>71</xdr:col>
      <xdr:colOff>177800</xdr:colOff>
      <xdr:row>97</xdr:row>
      <xdr:rowOff>18914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549136"/>
          <a:ext cx="889000" cy="10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102062</xdr:rowOff>
    </xdr:from>
    <xdr:to>
      <xdr:col>72</xdr:col>
      <xdr:colOff>38100</xdr:colOff>
      <xdr:row>98</xdr:row>
      <xdr:rowOff>32212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3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23339</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8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117799</xdr:rowOff>
    </xdr:from>
    <xdr:to>
      <xdr:col>67</xdr:col>
      <xdr:colOff>101600</xdr:colOff>
      <xdr:row>98</xdr:row>
      <xdr:rowOff>47949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4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39076</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84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119467</xdr:rowOff>
    </xdr:from>
    <xdr:to>
      <xdr:col>85</xdr:col>
      <xdr:colOff>177800</xdr:colOff>
      <xdr:row>97</xdr:row>
      <xdr:rowOff>49617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7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142344</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43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50909</xdr:rowOff>
    </xdr:from>
    <xdr:to>
      <xdr:col>81</xdr:col>
      <xdr:colOff>101600</xdr:colOff>
      <xdr:row>96</xdr:row>
      <xdr:rowOff>152509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1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169036</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28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23797</xdr:rowOff>
    </xdr:from>
    <xdr:to>
      <xdr:col>76</xdr:col>
      <xdr:colOff>165100</xdr:colOff>
      <xdr:row>96</xdr:row>
      <xdr:rowOff>125397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48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141924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258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139564</xdr:rowOff>
    </xdr:from>
    <xdr:to>
      <xdr:col>72</xdr:col>
      <xdr:colOff>38100</xdr:colOff>
      <xdr:row>97</xdr:row>
      <xdr:rowOff>69714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9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86241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373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39136</xdr:rowOff>
    </xdr:from>
    <xdr:to>
      <xdr:col>67</xdr:col>
      <xdr:colOff>101600</xdr:colOff>
      <xdr:row>96</xdr:row>
      <xdr:rowOff>140736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49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157263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27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87665</xdr:rowOff>
    </xdr:from>
    <xdr:to>
      <xdr:col>102</xdr:col>
      <xdr:colOff>165100</xdr:colOff>
      <xdr:row>39</xdr:row>
      <xdr:rowOff>17815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34343</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effectLst/>
            </a:rPr>
            <a:t>　衛生費については、特定環境保全公共下水道事業特別会計が公営企業へ移行したことに伴い支出科目が変更されたため減、旧衛星処理組合最終処分場負担金、会津医療センター人件費負担金、新型コロナウイルス感染症対策関連事業費で減額となっている。土木費については、町道維持補修事業、除雪ドーザ購入事業、ロータリー除雪車購入事業、河川浚渫工事、住宅建築で増額となっている。消防費については、消防ポンプ自動車購入事業、小型動力ポンプ購入事業、ハザードマップ作成で増額となっている。災害復旧費については、農道及び農地に係る災害復旧工事、土砂災害に係る町道の災害復旧工事で増額となっている。公債費については、過疎対策事業、辺地対策事業、災害復旧事業の一部で償還が終了したため減少している。</a:t>
          </a:r>
          <a:r>
            <a:rPr kumimoji="1" lang="ja-JP" altLang="ja-JP" sz="1100">
              <a:solidFill>
                <a:schemeClr val="dk1"/>
              </a:solidFill>
              <a:effectLst/>
              <a:latin typeface="+mn-lt"/>
              <a:ea typeface="+mn-ea"/>
              <a:cs typeface="+mn-cs"/>
            </a:rPr>
            <a:t>今後も地方債の抑制や計画的な繰上償還の実施などを行う必要がある。</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福島県金山町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実質収支額については、</a:t>
          </a:r>
          <a:r>
            <a:rPr kumimoji="1" lang="ja-JP" altLang="en-US" sz="1100">
              <a:solidFill>
                <a:schemeClr val="dk1"/>
              </a:solidFill>
              <a:effectLst/>
              <a:latin typeface="+mn-lt"/>
              <a:ea typeface="+mn-ea"/>
              <a:cs typeface="+mn-cs"/>
            </a:rPr>
            <a:t>翌年度へ繰り越すべき財源の増</a:t>
          </a:r>
          <a:r>
            <a:rPr kumimoji="1" lang="ja-JP" altLang="ja-JP" sz="1100">
              <a:solidFill>
                <a:schemeClr val="dk1"/>
              </a:solidFill>
              <a:effectLst/>
              <a:latin typeface="+mn-lt"/>
              <a:ea typeface="+mn-ea"/>
              <a:cs typeface="+mn-cs"/>
            </a:rPr>
            <a:t>によりマイナスとなっている。実質単年度収支については、単年度収支の減及び基金取り崩し額の増によりマイナスとなった。財政調整基金残高は、取崩しは行うものの適切な財源の確保と歳出の精査や前年度決算剰余金の積立を行っているため、前年度より若干の増加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福島県金山町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一般会計については、</a:t>
          </a:r>
          <a:r>
            <a:rPr kumimoji="1" lang="ja-JP" altLang="en-US" sz="1100">
              <a:solidFill>
                <a:schemeClr val="dk1"/>
              </a:solidFill>
              <a:effectLst/>
              <a:latin typeface="+mn-lt"/>
              <a:ea typeface="+mn-ea"/>
              <a:cs typeface="+mn-cs"/>
            </a:rPr>
            <a:t>翌年度へ繰り越すべき財源の増により</a:t>
          </a:r>
          <a:r>
            <a:rPr kumimoji="1" lang="ja-JP" altLang="ja-JP" sz="1100">
              <a:solidFill>
                <a:schemeClr val="dk1"/>
              </a:solidFill>
              <a:effectLst/>
              <a:latin typeface="+mn-lt"/>
              <a:ea typeface="+mn-ea"/>
              <a:cs typeface="+mn-cs"/>
            </a:rPr>
            <a:t>実質収支が減少</a:t>
          </a:r>
          <a:r>
            <a:rPr kumimoji="1" lang="ja-JP" altLang="en-US" sz="1100">
              <a:solidFill>
                <a:schemeClr val="dk1"/>
              </a:solidFill>
              <a:effectLst/>
              <a:latin typeface="+mn-lt"/>
              <a:ea typeface="+mn-ea"/>
              <a:cs typeface="+mn-cs"/>
            </a:rPr>
            <a:t>したことにより、若干の減となっている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簡易水道事業会計</a:t>
          </a:r>
          <a:r>
            <a:rPr kumimoji="1" lang="ja-JP" altLang="en-US" sz="1100">
              <a:solidFill>
                <a:schemeClr val="dk1"/>
              </a:solidFill>
              <a:effectLst/>
              <a:latin typeface="+mn-lt"/>
              <a:ea typeface="+mn-ea"/>
              <a:cs typeface="+mn-cs"/>
            </a:rPr>
            <a:t>及び下水道事業会計</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配水管等の老朽化及び漏水、浄化槽の接続に伴う工事費や維持費の増により黒字額は減少している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福島県金山町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rPr>
            <a:t>　元利償還金の減について、過疎対策事業（Ｈ２２～Ｈ２４）、辺地対策事業（Ｈ２４）、災害復旧事業（Ｈ２４）の償還が終了したため減となっている。</a:t>
          </a:r>
          <a:r>
            <a:rPr kumimoji="1" lang="ja-JP" altLang="ja-JP" sz="1100">
              <a:solidFill>
                <a:schemeClr val="dk1"/>
              </a:solidFill>
              <a:effectLst/>
              <a:latin typeface="+mn-lt"/>
              <a:ea typeface="+mn-ea"/>
              <a:cs typeface="+mn-cs"/>
            </a:rPr>
            <a:t>今後は利率の高い地方債の繰上償還や交付税措置のある地方債の発行など、改善に努める。</a:t>
          </a:r>
          <a:endParaRPr lang="ja-JP" altLang="ja-JP">
            <a:effectLst/>
          </a:endParaRPr>
        </a:p>
        <a:p>
          <a:endParaRPr lang="ja-JP" altLang="ja-JP" sz="11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福島県金山町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地方債残高については、臨時財政対策債の繰上償還を行ったことにより減少している。新規の</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については、辺地対策事業債や過疎対策事業債など交付税算入率の高い</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の借入を主としている。</a:t>
          </a:r>
          <a:endParaRPr lang="ja-JP" altLang="ja-JP" sz="1400">
            <a:effectLst/>
          </a:endParaRPr>
        </a:p>
        <a:p>
          <a:r>
            <a:rPr kumimoji="1" lang="ja-JP" altLang="ja-JP" sz="1100">
              <a:solidFill>
                <a:schemeClr val="dk1"/>
              </a:solidFill>
              <a:effectLst/>
              <a:latin typeface="+mn-lt"/>
              <a:ea typeface="+mn-ea"/>
              <a:cs typeface="+mn-cs"/>
            </a:rPr>
            <a:t>　公営企業債等繰入見込額については、下水道事業債の償還終了により減少している。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福島県金山町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年度末の基金残高は、約３</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億円となっており、前年度から約１億円の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及び公共施設整備基金</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取崩し額が歳計剰余金を上回ったことが</a:t>
          </a:r>
          <a:r>
            <a:rPr kumimoji="1" lang="ja-JP" altLang="ja-JP" sz="1100">
              <a:solidFill>
                <a:schemeClr val="dk1"/>
              </a:solidFill>
              <a:effectLst/>
              <a:latin typeface="+mn-lt"/>
              <a:ea typeface="+mn-ea"/>
              <a:cs typeface="+mn-cs"/>
            </a:rPr>
            <a:t>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全体として取崩しが増額となった。今後は公共施設の老朽化等により基金からの取崩しを行いながら財政運営を行うことになると思われる。これまで以上に歳入確保に努める一方で、歳出の抑制に努め今後も健全な運営を進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公共施設整備基金（町の公共施設の維持及び修繕の財源として積み立てる基金）</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ふるさと納税基金（活力あるふるさとづくりを推進する事業の財源として寄附された寄附金を管理し、地域の活性化を積極的に進める基金）</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森林環境譲与税基金（</a:t>
          </a:r>
          <a:r>
            <a:rPr lang="ja-JP" altLang="ja-JP" sz="1100" b="0" i="0">
              <a:solidFill>
                <a:schemeClr val="dk1"/>
              </a:solidFill>
              <a:effectLst/>
              <a:latin typeface="+mn-lt"/>
              <a:ea typeface="+mn-ea"/>
              <a:cs typeface="+mn-cs"/>
            </a:rPr>
            <a:t>森林整備及びその促進に要する経費の財源に充てるための</a:t>
          </a:r>
          <a:r>
            <a:rPr kumimoji="1" lang="ja-JP" altLang="ja-JP" sz="1100">
              <a:solidFill>
                <a:schemeClr val="dk1"/>
              </a:solidFill>
              <a:effectLst/>
              <a:latin typeface="+mn-lt"/>
              <a:ea typeface="+mn-ea"/>
              <a:cs typeface="+mn-cs"/>
            </a:rPr>
            <a:t>基金）</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少子化対策推進基金（町少子化対策推進条例の対策を継続的に実施するための経費に充てるための基金）</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災害対策基金（災害に強く安全で住みやすい町づくりを推進し、災害発生時に対策を行うための経費に充てるための基金）</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公共施設整備基金</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約</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５百万円</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、ふるさと納税基金</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森林環境譲与税基金で約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の増となった。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公共施設整備基金については約</a:t>
          </a:r>
          <a:r>
            <a:rPr kumimoji="1" lang="ja-JP" altLang="en-US" sz="1100">
              <a:solidFill>
                <a:schemeClr val="dk1"/>
              </a:solidFill>
              <a:effectLst/>
              <a:latin typeface="+mn-lt"/>
              <a:ea typeface="+mn-ea"/>
              <a:cs typeface="+mn-cs"/>
            </a:rPr>
            <a:t>５３</a:t>
          </a:r>
          <a:r>
            <a:rPr kumimoji="1" lang="ja-JP" altLang="ja-JP" sz="1100">
              <a:solidFill>
                <a:schemeClr val="dk1"/>
              </a:solidFill>
              <a:effectLst/>
              <a:latin typeface="+mn-lt"/>
              <a:ea typeface="+mn-ea"/>
              <a:cs typeface="+mn-cs"/>
            </a:rPr>
            <a:t>百万円積立て、約</a:t>
          </a:r>
          <a:r>
            <a:rPr kumimoji="1" lang="ja-JP" altLang="en-US" sz="1100">
              <a:solidFill>
                <a:schemeClr val="dk1"/>
              </a:solidFill>
              <a:effectLst/>
              <a:latin typeface="+mn-lt"/>
              <a:ea typeface="+mn-ea"/>
              <a:cs typeface="+mn-cs"/>
            </a:rPr>
            <a:t>６８</a:t>
          </a:r>
          <a:r>
            <a:rPr kumimoji="1" lang="ja-JP" altLang="ja-JP" sz="1100">
              <a:solidFill>
                <a:schemeClr val="dk1"/>
              </a:solidFill>
              <a:effectLst/>
              <a:latin typeface="+mn-lt"/>
              <a:ea typeface="+mn-ea"/>
              <a:cs typeface="+mn-cs"/>
            </a:rPr>
            <a:t>百万円取り崩している。その他の基金については大きな増減はなく、発生した利子の積立てのみとなっている。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公共施設の老朽化が進み施設の維持修繕が今後も増える見込みとなったおり、公共施設整備基金からの繰入が今後も増えると思われるため、公共施設管理計画に基づいた計画的な事業の執行を行うなど対策をしていきたい。また、少子化対策基金についても、今後も継続して取崩しを行うため、計画的な基金の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年度末残高は、約１</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億円となっており、前年度から約</a:t>
          </a:r>
          <a:r>
            <a:rPr kumimoji="1" lang="ja-JP" altLang="en-US" sz="1100">
              <a:solidFill>
                <a:schemeClr val="dk1"/>
              </a:solidFill>
              <a:effectLst/>
              <a:latin typeface="+mn-lt"/>
              <a:ea typeface="+mn-ea"/>
              <a:cs typeface="+mn-cs"/>
            </a:rPr>
            <a:t>１６</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取崩し額が歳計剰余金を上回ったことが要因である。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財政調整基金からの繰入を行いながら、財政運営を行うことになると思われるが、今後も歳入の確保に努め、住民サービスの影響のない範囲で歳出の抑制を図る。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年度末残高は、約３億で増減なしとなった。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近年は同額で推移し取崩しは平成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年以降行っていない。今後も町債の抑制や利子の高い地方債を優先的に繰上償還を行い、将来的な負担を抑えるなどの財政運営に努める。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M15" sqref="AM15:AT15"/>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3630672</v>
      </c>
      <c r="BO4" s="436"/>
      <c r="BP4" s="436"/>
      <c r="BQ4" s="436"/>
      <c r="BR4" s="436"/>
      <c r="BS4" s="436"/>
      <c r="BT4" s="436"/>
      <c r="BU4" s="437"/>
      <c r="BV4" s="435">
        <v>3648250</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8.9</v>
      </c>
      <c r="CU4" s="576"/>
      <c r="CV4" s="576"/>
      <c r="CW4" s="576"/>
      <c r="CX4" s="576"/>
      <c r="CY4" s="576"/>
      <c r="CZ4" s="576"/>
      <c r="DA4" s="577"/>
      <c r="DB4" s="575">
        <v>9.6999999999999993</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3422804</v>
      </c>
      <c r="BO5" s="407"/>
      <c r="BP5" s="407"/>
      <c r="BQ5" s="407"/>
      <c r="BR5" s="407"/>
      <c r="BS5" s="407"/>
      <c r="BT5" s="407"/>
      <c r="BU5" s="408"/>
      <c r="BV5" s="406">
        <v>3433726</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80.900000000000006</v>
      </c>
      <c r="CU5" s="404"/>
      <c r="CV5" s="404"/>
      <c r="CW5" s="404"/>
      <c r="CX5" s="404"/>
      <c r="CY5" s="404"/>
      <c r="CZ5" s="404"/>
      <c r="DA5" s="405"/>
      <c r="DB5" s="403">
        <v>80.8</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207868</v>
      </c>
      <c r="BO6" s="407"/>
      <c r="BP6" s="407"/>
      <c r="BQ6" s="407"/>
      <c r="BR6" s="407"/>
      <c r="BS6" s="407"/>
      <c r="BT6" s="407"/>
      <c r="BU6" s="408"/>
      <c r="BV6" s="406">
        <v>214524</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81.3</v>
      </c>
      <c r="CU6" s="550"/>
      <c r="CV6" s="550"/>
      <c r="CW6" s="550"/>
      <c r="CX6" s="550"/>
      <c r="CY6" s="550"/>
      <c r="CZ6" s="550"/>
      <c r="DA6" s="551"/>
      <c r="DB6" s="549">
        <v>81.5</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17544</v>
      </c>
      <c r="BO7" s="407"/>
      <c r="BP7" s="407"/>
      <c r="BQ7" s="407"/>
      <c r="BR7" s="407"/>
      <c r="BS7" s="407"/>
      <c r="BT7" s="407"/>
      <c r="BU7" s="408"/>
      <c r="BV7" s="406">
        <v>2304</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2145289</v>
      </c>
      <c r="CU7" s="407"/>
      <c r="CV7" s="407"/>
      <c r="CW7" s="407"/>
      <c r="CX7" s="407"/>
      <c r="CY7" s="407"/>
      <c r="CZ7" s="407"/>
      <c r="DA7" s="408"/>
      <c r="DB7" s="406">
        <v>2198905</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190324</v>
      </c>
      <c r="BO8" s="407"/>
      <c r="BP8" s="407"/>
      <c r="BQ8" s="407"/>
      <c r="BR8" s="407"/>
      <c r="BS8" s="407"/>
      <c r="BT8" s="407"/>
      <c r="BU8" s="408"/>
      <c r="BV8" s="406">
        <v>212220</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0.24</v>
      </c>
      <c r="CU8" s="510"/>
      <c r="CV8" s="510"/>
      <c r="CW8" s="510"/>
      <c r="CX8" s="510"/>
      <c r="CY8" s="510"/>
      <c r="CZ8" s="510"/>
      <c r="DA8" s="511"/>
      <c r="DB8" s="509">
        <v>0.24</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1862</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-21896</v>
      </c>
      <c r="BO9" s="407"/>
      <c r="BP9" s="407"/>
      <c r="BQ9" s="407"/>
      <c r="BR9" s="407"/>
      <c r="BS9" s="407"/>
      <c r="BT9" s="407"/>
      <c r="BU9" s="408"/>
      <c r="BV9" s="406">
        <v>-37210</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12.7</v>
      </c>
      <c r="CU9" s="404"/>
      <c r="CV9" s="404"/>
      <c r="CW9" s="404"/>
      <c r="CX9" s="404"/>
      <c r="CY9" s="404"/>
      <c r="CZ9" s="404"/>
      <c r="DA9" s="405"/>
      <c r="DB9" s="403">
        <v>15.2</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2189</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16</v>
      </c>
      <c r="BO10" s="407"/>
      <c r="BP10" s="407"/>
      <c r="BQ10" s="407"/>
      <c r="BR10" s="407"/>
      <c r="BS10" s="407"/>
      <c r="BT10" s="407"/>
      <c r="BU10" s="408"/>
      <c r="BV10" s="406">
        <v>15</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44379</v>
      </c>
      <c r="BO11" s="407"/>
      <c r="BP11" s="407"/>
      <c r="BQ11" s="407"/>
      <c r="BR11" s="407"/>
      <c r="BS11" s="407"/>
      <c r="BT11" s="407"/>
      <c r="BU11" s="408"/>
      <c r="BV11" s="406">
        <v>45172</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1781</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122948</v>
      </c>
      <c r="BO12" s="407"/>
      <c r="BP12" s="407"/>
      <c r="BQ12" s="407"/>
      <c r="BR12" s="407"/>
      <c r="BS12" s="407"/>
      <c r="BT12" s="407"/>
      <c r="BU12" s="408"/>
      <c r="BV12" s="406">
        <v>103659</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1768</v>
      </c>
      <c r="S13" s="494"/>
      <c r="T13" s="494"/>
      <c r="U13" s="494"/>
      <c r="V13" s="495"/>
      <c r="W13" s="496" t="s">
        <v>131</v>
      </c>
      <c r="X13" s="392"/>
      <c r="Y13" s="392"/>
      <c r="Z13" s="392"/>
      <c r="AA13" s="392"/>
      <c r="AB13" s="393"/>
      <c r="AC13" s="359">
        <v>91</v>
      </c>
      <c r="AD13" s="360"/>
      <c r="AE13" s="360"/>
      <c r="AF13" s="360"/>
      <c r="AG13" s="361"/>
      <c r="AH13" s="359">
        <v>114</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-100449</v>
      </c>
      <c r="BO13" s="407"/>
      <c r="BP13" s="407"/>
      <c r="BQ13" s="407"/>
      <c r="BR13" s="407"/>
      <c r="BS13" s="407"/>
      <c r="BT13" s="407"/>
      <c r="BU13" s="408"/>
      <c r="BV13" s="406">
        <v>-95682</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4.7</v>
      </c>
      <c r="CU13" s="404"/>
      <c r="CV13" s="404"/>
      <c r="CW13" s="404"/>
      <c r="CX13" s="404"/>
      <c r="CY13" s="404"/>
      <c r="CZ13" s="404"/>
      <c r="DA13" s="405"/>
      <c r="DB13" s="403">
        <v>4.5</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1801</v>
      </c>
      <c r="S14" s="494"/>
      <c r="T14" s="494"/>
      <c r="U14" s="494"/>
      <c r="V14" s="495"/>
      <c r="W14" s="497"/>
      <c r="X14" s="395"/>
      <c r="Y14" s="395"/>
      <c r="Z14" s="395"/>
      <c r="AA14" s="395"/>
      <c r="AB14" s="396"/>
      <c r="AC14" s="486">
        <v>11.9</v>
      </c>
      <c r="AD14" s="487"/>
      <c r="AE14" s="487"/>
      <c r="AF14" s="487"/>
      <c r="AG14" s="488"/>
      <c r="AH14" s="486">
        <v>13.3</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1791</v>
      </c>
      <c r="S15" s="494"/>
      <c r="T15" s="494"/>
      <c r="U15" s="494"/>
      <c r="V15" s="495"/>
      <c r="W15" s="496" t="s">
        <v>137</v>
      </c>
      <c r="X15" s="392"/>
      <c r="Y15" s="392"/>
      <c r="Z15" s="392"/>
      <c r="AA15" s="392"/>
      <c r="AB15" s="393"/>
      <c r="AC15" s="359">
        <v>175</v>
      </c>
      <c r="AD15" s="360"/>
      <c r="AE15" s="360"/>
      <c r="AF15" s="360"/>
      <c r="AG15" s="361"/>
      <c r="AH15" s="359">
        <v>228</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484129</v>
      </c>
      <c r="BO15" s="436"/>
      <c r="BP15" s="436"/>
      <c r="BQ15" s="436"/>
      <c r="BR15" s="436"/>
      <c r="BS15" s="436"/>
      <c r="BT15" s="436"/>
      <c r="BU15" s="437"/>
      <c r="BV15" s="435">
        <v>488783</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22.9</v>
      </c>
      <c r="AD16" s="487"/>
      <c r="AE16" s="487"/>
      <c r="AF16" s="487"/>
      <c r="AG16" s="488"/>
      <c r="AH16" s="486">
        <v>26.5</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2000379</v>
      </c>
      <c r="BO16" s="407"/>
      <c r="BP16" s="407"/>
      <c r="BQ16" s="407"/>
      <c r="BR16" s="407"/>
      <c r="BS16" s="407"/>
      <c r="BT16" s="407"/>
      <c r="BU16" s="408"/>
      <c r="BV16" s="406">
        <v>2039917</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497</v>
      </c>
      <c r="AD17" s="360"/>
      <c r="AE17" s="360"/>
      <c r="AF17" s="360"/>
      <c r="AG17" s="361"/>
      <c r="AH17" s="359">
        <v>517</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619901</v>
      </c>
      <c r="BO17" s="407"/>
      <c r="BP17" s="407"/>
      <c r="BQ17" s="407"/>
      <c r="BR17" s="407"/>
      <c r="BS17" s="407"/>
      <c r="BT17" s="407"/>
      <c r="BU17" s="408"/>
      <c r="BV17" s="406">
        <v>627526</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293.92</v>
      </c>
      <c r="M18" s="459"/>
      <c r="N18" s="459"/>
      <c r="O18" s="459"/>
      <c r="P18" s="459"/>
      <c r="Q18" s="459"/>
      <c r="R18" s="460"/>
      <c r="S18" s="460"/>
      <c r="T18" s="460"/>
      <c r="U18" s="460"/>
      <c r="V18" s="461"/>
      <c r="W18" s="477"/>
      <c r="X18" s="478"/>
      <c r="Y18" s="478"/>
      <c r="Z18" s="478"/>
      <c r="AA18" s="478"/>
      <c r="AB18" s="502"/>
      <c r="AC18" s="376">
        <v>65.099999999999994</v>
      </c>
      <c r="AD18" s="377"/>
      <c r="AE18" s="377"/>
      <c r="AF18" s="377"/>
      <c r="AG18" s="462"/>
      <c r="AH18" s="376">
        <v>60.2</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1813727</v>
      </c>
      <c r="BO18" s="407"/>
      <c r="BP18" s="407"/>
      <c r="BQ18" s="407"/>
      <c r="BR18" s="407"/>
      <c r="BS18" s="407"/>
      <c r="BT18" s="407"/>
      <c r="BU18" s="408"/>
      <c r="BV18" s="406">
        <v>1859452</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6</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2851658</v>
      </c>
      <c r="BO19" s="407"/>
      <c r="BP19" s="407"/>
      <c r="BQ19" s="407"/>
      <c r="BR19" s="407"/>
      <c r="BS19" s="407"/>
      <c r="BT19" s="407"/>
      <c r="BU19" s="408"/>
      <c r="BV19" s="406">
        <v>2824627</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878</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2357618</v>
      </c>
      <c r="BO22" s="436"/>
      <c r="BP22" s="436"/>
      <c r="BQ22" s="436"/>
      <c r="BR22" s="436"/>
      <c r="BS22" s="436"/>
      <c r="BT22" s="436"/>
      <c r="BU22" s="437"/>
      <c r="BV22" s="435">
        <v>2412532</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1833838</v>
      </c>
      <c r="BO23" s="407"/>
      <c r="BP23" s="407"/>
      <c r="BQ23" s="407"/>
      <c r="BR23" s="407"/>
      <c r="BS23" s="407"/>
      <c r="BT23" s="407"/>
      <c r="BU23" s="408"/>
      <c r="BV23" s="406">
        <v>1840323</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7010</v>
      </c>
      <c r="R24" s="360"/>
      <c r="S24" s="360"/>
      <c r="T24" s="360"/>
      <c r="U24" s="360"/>
      <c r="V24" s="361"/>
      <c r="W24" s="449"/>
      <c r="X24" s="386"/>
      <c r="Y24" s="387"/>
      <c r="Z24" s="362" t="s">
        <v>162</v>
      </c>
      <c r="AA24" s="363"/>
      <c r="AB24" s="363"/>
      <c r="AC24" s="363"/>
      <c r="AD24" s="363"/>
      <c r="AE24" s="363"/>
      <c r="AF24" s="363"/>
      <c r="AG24" s="364"/>
      <c r="AH24" s="359">
        <v>59</v>
      </c>
      <c r="AI24" s="360"/>
      <c r="AJ24" s="360"/>
      <c r="AK24" s="360"/>
      <c r="AL24" s="361"/>
      <c r="AM24" s="359">
        <v>172634</v>
      </c>
      <c r="AN24" s="360"/>
      <c r="AO24" s="360"/>
      <c r="AP24" s="360"/>
      <c r="AQ24" s="360"/>
      <c r="AR24" s="361"/>
      <c r="AS24" s="359">
        <v>2926</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2121872</v>
      </c>
      <c r="BO24" s="407"/>
      <c r="BP24" s="407"/>
      <c r="BQ24" s="407"/>
      <c r="BR24" s="407"/>
      <c r="BS24" s="407"/>
      <c r="BT24" s="407"/>
      <c r="BU24" s="408"/>
      <c r="BV24" s="406">
        <v>2085403</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5670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t="s">
        <v>122</v>
      </c>
      <c r="BO25" s="436"/>
      <c r="BP25" s="436"/>
      <c r="BQ25" s="436"/>
      <c r="BR25" s="436"/>
      <c r="BS25" s="436"/>
      <c r="BT25" s="436"/>
      <c r="BU25" s="437"/>
      <c r="BV25" s="435">
        <v>54010</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5280</v>
      </c>
      <c r="R26" s="360"/>
      <c r="S26" s="360"/>
      <c r="T26" s="360"/>
      <c r="U26" s="360"/>
      <c r="V26" s="361"/>
      <c r="W26" s="449"/>
      <c r="X26" s="386"/>
      <c r="Y26" s="387"/>
      <c r="Z26" s="362" t="s">
        <v>168</v>
      </c>
      <c r="AA26" s="417"/>
      <c r="AB26" s="417"/>
      <c r="AC26" s="417"/>
      <c r="AD26" s="417"/>
      <c r="AE26" s="417"/>
      <c r="AF26" s="417"/>
      <c r="AG26" s="418"/>
      <c r="AH26" s="359">
        <v>1</v>
      </c>
      <c r="AI26" s="360"/>
      <c r="AJ26" s="360"/>
      <c r="AK26" s="360"/>
      <c r="AL26" s="361"/>
      <c r="AM26" s="359" t="s">
        <v>169</v>
      </c>
      <c r="AN26" s="360"/>
      <c r="AO26" s="360"/>
      <c r="AP26" s="360"/>
      <c r="AQ26" s="360"/>
      <c r="AR26" s="361"/>
      <c r="AS26" s="359" t="s">
        <v>169</v>
      </c>
      <c r="AT26" s="360"/>
      <c r="AU26" s="360"/>
      <c r="AV26" s="360"/>
      <c r="AW26" s="360"/>
      <c r="AX26" s="419"/>
      <c r="AY26" s="446" t="s">
        <v>170</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171</v>
      </c>
      <c r="F27" s="363"/>
      <c r="G27" s="363"/>
      <c r="H27" s="363"/>
      <c r="I27" s="363"/>
      <c r="J27" s="363"/>
      <c r="K27" s="364"/>
      <c r="L27" s="359">
        <v>1</v>
      </c>
      <c r="M27" s="360"/>
      <c r="N27" s="360"/>
      <c r="O27" s="360"/>
      <c r="P27" s="361"/>
      <c r="Q27" s="359">
        <v>2530</v>
      </c>
      <c r="R27" s="360"/>
      <c r="S27" s="360"/>
      <c r="T27" s="360"/>
      <c r="U27" s="360"/>
      <c r="V27" s="361"/>
      <c r="W27" s="449"/>
      <c r="X27" s="386"/>
      <c r="Y27" s="387"/>
      <c r="Z27" s="362" t="s">
        <v>172</v>
      </c>
      <c r="AA27" s="363"/>
      <c r="AB27" s="363"/>
      <c r="AC27" s="363"/>
      <c r="AD27" s="363"/>
      <c r="AE27" s="363"/>
      <c r="AF27" s="363"/>
      <c r="AG27" s="364"/>
      <c r="AH27" s="359" t="s">
        <v>122</v>
      </c>
      <c r="AI27" s="360"/>
      <c r="AJ27" s="360"/>
      <c r="AK27" s="360"/>
      <c r="AL27" s="361"/>
      <c r="AM27" s="359" t="s">
        <v>122</v>
      </c>
      <c r="AN27" s="360"/>
      <c r="AO27" s="360"/>
      <c r="AP27" s="360"/>
      <c r="AQ27" s="360"/>
      <c r="AR27" s="361"/>
      <c r="AS27" s="359" t="s">
        <v>122</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v>88214</v>
      </c>
      <c r="BO27" s="441"/>
      <c r="BP27" s="441"/>
      <c r="BQ27" s="441"/>
      <c r="BR27" s="441"/>
      <c r="BS27" s="441"/>
      <c r="BT27" s="441"/>
      <c r="BU27" s="442"/>
      <c r="BV27" s="440">
        <v>88213</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174</v>
      </c>
      <c r="F28" s="363"/>
      <c r="G28" s="363"/>
      <c r="H28" s="363"/>
      <c r="I28" s="363"/>
      <c r="J28" s="363"/>
      <c r="K28" s="364"/>
      <c r="L28" s="359">
        <v>1</v>
      </c>
      <c r="M28" s="360"/>
      <c r="N28" s="360"/>
      <c r="O28" s="360"/>
      <c r="P28" s="361"/>
      <c r="Q28" s="359">
        <v>2040</v>
      </c>
      <c r="R28" s="360"/>
      <c r="S28" s="360"/>
      <c r="T28" s="360"/>
      <c r="U28" s="360"/>
      <c r="V28" s="361"/>
      <c r="W28" s="449"/>
      <c r="X28" s="386"/>
      <c r="Y28" s="387"/>
      <c r="Z28" s="362" t="s">
        <v>175</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1346955</v>
      </c>
      <c r="BO28" s="436"/>
      <c r="BP28" s="436"/>
      <c r="BQ28" s="436"/>
      <c r="BR28" s="436"/>
      <c r="BS28" s="436"/>
      <c r="BT28" s="436"/>
      <c r="BU28" s="437"/>
      <c r="BV28" s="435">
        <v>1362887</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177</v>
      </c>
      <c r="F29" s="363"/>
      <c r="G29" s="363"/>
      <c r="H29" s="363"/>
      <c r="I29" s="363"/>
      <c r="J29" s="363"/>
      <c r="K29" s="364"/>
      <c r="L29" s="359">
        <v>6</v>
      </c>
      <c r="M29" s="360"/>
      <c r="N29" s="360"/>
      <c r="O29" s="360"/>
      <c r="P29" s="361"/>
      <c r="Q29" s="359">
        <v>1830</v>
      </c>
      <c r="R29" s="360"/>
      <c r="S29" s="360"/>
      <c r="T29" s="360"/>
      <c r="U29" s="360"/>
      <c r="V29" s="361"/>
      <c r="W29" s="450"/>
      <c r="X29" s="451"/>
      <c r="Y29" s="452"/>
      <c r="Z29" s="362" t="s">
        <v>178</v>
      </c>
      <c r="AA29" s="363"/>
      <c r="AB29" s="363"/>
      <c r="AC29" s="363"/>
      <c r="AD29" s="363"/>
      <c r="AE29" s="363"/>
      <c r="AF29" s="363"/>
      <c r="AG29" s="364"/>
      <c r="AH29" s="359">
        <v>59</v>
      </c>
      <c r="AI29" s="360"/>
      <c r="AJ29" s="360"/>
      <c r="AK29" s="360"/>
      <c r="AL29" s="361"/>
      <c r="AM29" s="359">
        <v>172634</v>
      </c>
      <c r="AN29" s="360"/>
      <c r="AO29" s="360"/>
      <c r="AP29" s="360"/>
      <c r="AQ29" s="360"/>
      <c r="AR29" s="361"/>
      <c r="AS29" s="359">
        <v>2926</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v>322907</v>
      </c>
      <c r="BO29" s="407"/>
      <c r="BP29" s="407"/>
      <c r="BQ29" s="407"/>
      <c r="BR29" s="407"/>
      <c r="BS29" s="407"/>
      <c r="BT29" s="407"/>
      <c r="BU29" s="408"/>
      <c r="BV29" s="406">
        <v>322901</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99.2</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1454778</v>
      </c>
      <c r="BO30" s="441"/>
      <c r="BP30" s="441"/>
      <c r="BQ30" s="441"/>
      <c r="BR30" s="441"/>
      <c r="BS30" s="441"/>
      <c r="BT30" s="441"/>
      <c r="BU30" s="442"/>
      <c r="BV30" s="440">
        <v>1465275</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187</v>
      </c>
      <c r="D33" s="358"/>
      <c r="E33" s="357" t="s">
        <v>188</v>
      </c>
      <c r="F33" s="357"/>
      <c r="G33" s="357"/>
      <c r="H33" s="357"/>
      <c r="I33" s="357"/>
      <c r="J33" s="357"/>
      <c r="K33" s="357"/>
      <c r="L33" s="357"/>
      <c r="M33" s="357"/>
      <c r="N33" s="357"/>
      <c r="O33" s="357"/>
      <c r="P33" s="357"/>
      <c r="Q33" s="357"/>
      <c r="R33" s="357"/>
      <c r="S33" s="357"/>
      <c r="T33" s="179"/>
      <c r="U33" s="358" t="s">
        <v>187</v>
      </c>
      <c r="V33" s="358"/>
      <c r="W33" s="357" t="s">
        <v>188</v>
      </c>
      <c r="X33" s="357"/>
      <c r="Y33" s="357"/>
      <c r="Z33" s="357"/>
      <c r="AA33" s="357"/>
      <c r="AB33" s="357"/>
      <c r="AC33" s="357"/>
      <c r="AD33" s="357"/>
      <c r="AE33" s="357"/>
      <c r="AF33" s="357"/>
      <c r="AG33" s="357"/>
      <c r="AH33" s="357"/>
      <c r="AI33" s="357"/>
      <c r="AJ33" s="357"/>
      <c r="AK33" s="357"/>
      <c r="AL33" s="179"/>
      <c r="AM33" s="358" t="s">
        <v>187</v>
      </c>
      <c r="AN33" s="358"/>
      <c r="AO33" s="357" t="s">
        <v>188</v>
      </c>
      <c r="AP33" s="357"/>
      <c r="AQ33" s="357"/>
      <c r="AR33" s="357"/>
      <c r="AS33" s="357"/>
      <c r="AT33" s="357"/>
      <c r="AU33" s="357"/>
      <c r="AV33" s="357"/>
      <c r="AW33" s="357"/>
      <c r="AX33" s="357"/>
      <c r="AY33" s="357"/>
      <c r="AZ33" s="357"/>
      <c r="BA33" s="357"/>
      <c r="BB33" s="357"/>
      <c r="BC33" s="357"/>
      <c r="BD33" s="185"/>
      <c r="BE33" s="357" t="s">
        <v>189</v>
      </c>
      <c r="BF33" s="357"/>
      <c r="BG33" s="357" t="s">
        <v>190</v>
      </c>
      <c r="BH33" s="357"/>
      <c r="BI33" s="357"/>
      <c r="BJ33" s="357"/>
      <c r="BK33" s="357"/>
      <c r="BL33" s="357"/>
      <c r="BM33" s="357"/>
      <c r="BN33" s="357"/>
      <c r="BO33" s="357"/>
      <c r="BP33" s="357"/>
      <c r="BQ33" s="357"/>
      <c r="BR33" s="357"/>
      <c r="BS33" s="357"/>
      <c r="BT33" s="357"/>
      <c r="BU33" s="357"/>
      <c r="BV33" s="185"/>
      <c r="BW33" s="358" t="s">
        <v>189</v>
      </c>
      <c r="BX33" s="358"/>
      <c r="BY33" s="357" t="s">
        <v>191</v>
      </c>
      <c r="BZ33" s="357"/>
      <c r="CA33" s="357"/>
      <c r="CB33" s="357"/>
      <c r="CC33" s="357"/>
      <c r="CD33" s="357"/>
      <c r="CE33" s="357"/>
      <c r="CF33" s="357"/>
      <c r="CG33" s="357"/>
      <c r="CH33" s="357"/>
      <c r="CI33" s="357"/>
      <c r="CJ33" s="357"/>
      <c r="CK33" s="357"/>
      <c r="CL33" s="357"/>
      <c r="CM33" s="357"/>
      <c r="CN33" s="179"/>
      <c r="CO33" s="358" t="s">
        <v>187</v>
      </c>
      <c r="CP33" s="358"/>
      <c r="CQ33" s="357" t="s">
        <v>192</v>
      </c>
      <c r="CR33" s="357"/>
      <c r="CS33" s="357"/>
      <c r="CT33" s="357"/>
      <c r="CU33" s="357"/>
      <c r="CV33" s="357"/>
      <c r="CW33" s="357"/>
      <c r="CX33" s="357"/>
      <c r="CY33" s="357"/>
      <c r="CZ33" s="357"/>
      <c r="DA33" s="357"/>
      <c r="DB33" s="357"/>
      <c r="DC33" s="357"/>
      <c r="DD33" s="357"/>
      <c r="DE33" s="357"/>
      <c r="DF33" s="179"/>
      <c r="DG33" s="356" t="s">
        <v>193</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国民健康保険特別会計（事業勘定）</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IF('各会計、関係団体の財政状況及び健全化判断比率'!B32="","",'各会計、関係団体の財政状況及び健全化判断比率'!B32)</f>
        <v>簡易水道事業会計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会津若松地方広域市町村圏整備組合　一般会計</v>
      </c>
      <c r="BZ34" s="355"/>
      <c r="CA34" s="355"/>
      <c r="CB34" s="355"/>
      <c r="CC34" s="355"/>
      <c r="CD34" s="355"/>
      <c r="CE34" s="355"/>
      <c r="CF34" s="355"/>
      <c r="CG34" s="355"/>
      <c r="CH34" s="355"/>
      <c r="CI34" s="355"/>
      <c r="CJ34" s="355"/>
      <c r="CK34" s="355"/>
      <c r="CL34" s="355"/>
      <c r="CM34" s="355"/>
      <c r="CN34" s="175"/>
      <c r="CO34" s="354">
        <f>IF(CQ34="","",MAX(C34:D43,U34:V43,AM34:AN43,BE34:BF43,BW34:BX43)+1)</f>
        <v>17</v>
      </c>
      <c r="CP34" s="354"/>
      <c r="CQ34" s="355" t="str">
        <f>IF('各会計、関係団体の財政状況及び健全化判断比率'!BS7="","",'各会計、関係団体の財政状況及び健全化判断比率'!BS7)</f>
        <v>（株）会津かねやま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国民健康保険特別会計（施設勘定）</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IF('各会計、関係団体の財政状況及び健全化判断比率'!B33="","",'各会計、関係団体の財政状況及び健全化判断比率'!B33)</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会津若松地方広域市町村圏整備組合水道用水供給事業会計</v>
      </c>
      <c r="BZ35" s="355"/>
      <c r="CA35" s="355"/>
      <c r="CB35" s="355"/>
      <c r="CC35" s="355"/>
      <c r="CD35" s="355"/>
      <c r="CE35" s="355"/>
      <c r="CF35" s="355"/>
      <c r="CG35" s="355"/>
      <c r="CH35" s="355"/>
      <c r="CI35" s="355"/>
      <c r="CJ35" s="355"/>
      <c r="CK35" s="355"/>
      <c r="CL35" s="355"/>
      <c r="CM35" s="355"/>
      <c r="CN35" s="175"/>
      <c r="CO35" s="354">
        <f t="shared" ref="CO35:CO43" si="3">IF(CQ35="","",CO34+1)</f>
        <v>18</v>
      </c>
      <c r="CP35" s="354"/>
      <c r="CQ35" s="355" t="str">
        <f>IF('各会計、関係団体の財政状況及び健全化判断比率'!BS8="","",'各会計、関係団体の財政状況及び健全化判断比率'!BS8)</f>
        <v>（株）奥会津大自然</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介護保険特別会計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福島県市町村総合事務組合 一般会計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後期高齢者医療特別会計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福島県市町村総合事務組合消防補償等特別会計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福島県市町村総合事務組合消防賞じゅつ金特別会計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福島県市町村総合事務組合非常勤職員公務災害補償特別会計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福島県市町村総合事務組合自治会館管理特別会計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15</v>
      </c>
      <c r="BX41" s="354"/>
      <c r="BY41" s="355" t="str">
        <f>IF('各会計、関係団体の財政状況及び健全化判断比率'!B75="","",'各会計、関係団体の財政状況及び健全化判断比率'!B75)</f>
        <v>福島県後期高齢者医療広域連合 一般会計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16</v>
      </c>
      <c r="BX42" s="354"/>
      <c r="BY42" s="355" t="str">
        <f>IF('各会計、関係団体の財政状況及び健全化判断比率'!B76="","",'各会計、関係団体の財政状況及び健全化判断比率'!B76)</f>
        <v>福島県後期高齢者医療広域連合　後期高齢者医療特別会計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NIs0vl3t8vctUxwS6P5A53boK7b/FOSGVV5TOlxcrGLZ6NBPcmMtTCuW48WGxYQt/FBufjxgdVY8EU79qxpDA==" saltValue="jTrngrZV74Hnwoc5olmwL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3" workbookViewId="0">
      <selection activeCell="AM15" sqref="AM15:AT15"/>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208</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209</v>
      </c>
      <c r="S4" s="661"/>
      <c r="T4" s="661"/>
      <c r="U4" s="661"/>
      <c r="V4" s="661"/>
      <c r="W4" s="661"/>
      <c r="X4" s="661"/>
      <c r="Y4" s="662"/>
      <c r="Z4" s="660" t="s">
        <v>210</v>
      </c>
      <c r="AA4" s="661"/>
      <c r="AB4" s="661"/>
      <c r="AC4" s="662"/>
      <c r="AD4" s="660" t="s">
        <v>211</v>
      </c>
      <c r="AE4" s="661"/>
      <c r="AF4" s="661"/>
      <c r="AG4" s="661"/>
      <c r="AH4" s="661"/>
      <c r="AI4" s="661"/>
      <c r="AJ4" s="661"/>
      <c r="AK4" s="662"/>
      <c r="AL4" s="660" t="s">
        <v>210</v>
      </c>
      <c r="AM4" s="661"/>
      <c r="AN4" s="661"/>
      <c r="AO4" s="662"/>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0" t="s">
        <v>215</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216</v>
      </c>
      <c r="C5" s="667"/>
      <c r="D5" s="667"/>
      <c r="E5" s="667"/>
      <c r="F5" s="667"/>
      <c r="G5" s="667"/>
      <c r="H5" s="667"/>
      <c r="I5" s="667"/>
      <c r="J5" s="667"/>
      <c r="K5" s="667"/>
      <c r="L5" s="667"/>
      <c r="M5" s="667"/>
      <c r="N5" s="667"/>
      <c r="O5" s="667"/>
      <c r="P5" s="667"/>
      <c r="Q5" s="668"/>
      <c r="R5" s="663">
        <v>620105</v>
      </c>
      <c r="S5" s="664"/>
      <c r="T5" s="664"/>
      <c r="U5" s="664"/>
      <c r="V5" s="664"/>
      <c r="W5" s="664"/>
      <c r="X5" s="664"/>
      <c r="Y5" s="689"/>
      <c r="Z5" s="702">
        <v>17.100000000000001</v>
      </c>
      <c r="AA5" s="702"/>
      <c r="AB5" s="702"/>
      <c r="AC5" s="702"/>
      <c r="AD5" s="703">
        <v>620105</v>
      </c>
      <c r="AE5" s="703"/>
      <c r="AF5" s="703"/>
      <c r="AG5" s="703"/>
      <c r="AH5" s="703"/>
      <c r="AI5" s="703"/>
      <c r="AJ5" s="703"/>
      <c r="AK5" s="703"/>
      <c r="AL5" s="690">
        <v>27.8</v>
      </c>
      <c r="AM5" s="672"/>
      <c r="AN5" s="672"/>
      <c r="AO5" s="691"/>
      <c r="AP5" s="666" t="s">
        <v>217</v>
      </c>
      <c r="AQ5" s="667"/>
      <c r="AR5" s="667"/>
      <c r="AS5" s="667"/>
      <c r="AT5" s="667"/>
      <c r="AU5" s="667"/>
      <c r="AV5" s="667"/>
      <c r="AW5" s="667"/>
      <c r="AX5" s="667"/>
      <c r="AY5" s="667"/>
      <c r="AZ5" s="667"/>
      <c r="BA5" s="667"/>
      <c r="BB5" s="667"/>
      <c r="BC5" s="667"/>
      <c r="BD5" s="667"/>
      <c r="BE5" s="667"/>
      <c r="BF5" s="668"/>
      <c r="BG5" s="608">
        <v>619474</v>
      </c>
      <c r="BH5" s="609"/>
      <c r="BI5" s="609"/>
      <c r="BJ5" s="609"/>
      <c r="BK5" s="609"/>
      <c r="BL5" s="609"/>
      <c r="BM5" s="609"/>
      <c r="BN5" s="610"/>
      <c r="BO5" s="646">
        <v>99.9</v>
      </c>
      <c r="BP5" s="646"/>
      <c r="BQ5" s="646"/>
      <c r="BR5" s="646"/>
      <c r="BS5" s="647">
        <v>93147</v>
      </c>
      <c r="BT5" s="647"/>
      <c r="BU5" s="647"/>
      <c r="BV5" s="647"/>
      <c r="BW5" s="647"/>
      <c r="BX5" s="647"/>
      <c r="BY5" s="647"/>
      <c r="BZ5" s="647"/>
      <c r="CA5" s="647"/>
      <c r="CB5" s="682"/>
      <c r="CD5" s="660" t="s">
        <v>212</v>
      </c>
      <c r="CE5" s="661"/>
      <c r="CF5" s="661"/>
      <c r="CG5" s="661"/>
      <c r="CH5" s="661"/>
      <c r="CI5" s="661"/>
      <c r="CJ5" s="661"/>
      <c r="CK5" s="661"/>
      <c r="CL5" s="661"/>
      <c r="CM5" s="661"/>
      <c r="CN5" s="661"/>
      <c r="CO5" s="661"/>
      <c r="CP5" s="661"/>
      <c r="CQ5" s="662"/>
      <c r="CR5" s="660" t="s">
        <v>218</v>
      </c>
      <c r="CS5" s="661"/>
      <c r="CT5" s="661"/>
      <c r="CU5" s="661"/>
      <c r="CV5" s="661"/>
      <c r="CW5" s="661"/>
      <c r="CX5" s="661"/>
      <c r="CY5" s="662"/>
      <c r="CZ5" s="660" t="s">
        <v>210</v>
      </c>
      <c r="DA5" s="661"/>
      <c r="DB5" s="661"/>
      <c r="DC5" s="662"/>
      <c r="DD5" s="660" t="s">
        <v>219</v>
      </c>
      <c r="DE5" s="661"/>
      <c r="DF5" s="661"/>
      <c r="DG5" s="661"/>
      <c r="DH5" s="661"/>
      <c r="DI5" s="661"/>
      <c r="DJ5" s="661"/>
      <c r="DK5" s="661"/>
      <c r="DL5" s="661"/>
      <c r="DM5" s="661"/>
      <c r="DN5" s="661"/>
      <c r="DO5" s="661"/>
      <c r="DP5" s="662"/>
      <c r="DQ5" s="660" t="s">
        <v>220</v>
      </c>
      <c r="DR5" s="661"/>
      <c r="DS5" s="661"/>
      <c r="DT5" s="661"/>
      <c r="DU5" s="661"/>
      <c r="DV5" s="661"/>
      <c r="DW5" s="661"/>
      <c r="DX5" s="661"/>
      <c r="DY5" s="661"/>
      <c r="DZ5" s="661"/>
      <c r="EA5" s="661"/>
      <c r="EB5" s="661"/>
      <c r="EC5" s="662"/>
    </row>
    <row r="6" spans="2:143" ht="11.25" customHeight="1" x14ac:dyDescent="0.15">
      <c r="B6" s="605" t="s">
        <v>221</v>
      </c>
      <c r="C6" s="606"/>
      <c r="D6" s="606"/>
      <c r="E6" s="606"/>
      <c r="F6" s="606"/>
      <c r="G6" s="606"/>
      <c r="H6" s="606"/>
      <c r="I6" s="606"/>
      <c r="J6" s="606"/>
      <c r="K6" s="606"/>
      <c r="L6" s="606"/>
      <c r="M6" s="606"/>
      <c r="N6" s="606"/>
      <c r="O6" s="606"/>
      <c r="P6" s="606"/>
      <c r="Q6" s="607"/>
      <c r="R6" s="608">
        <v>34895</v>
      </c>
      <c r="S6" s="609"/>
      <c r="T6" s="609"/>
      <c r="U6" s="609"/>
      <c r="V6" s="609"/>
      <c r="W6" s="609"/>
      <c r="X6" s="609"/>
      <c r="Y6" s="610"/>
      <c r="Z6" s="646">
        <v>1</v>
      </c>
      <c r="AA6" s="646"/>
      <c r="AB6" s="646"/>
      <c r="AC6" s="646"/>
      <c r="AD6" s="647">
        <v>34895</v>
      </c>
      <c r="AE6" s="647"/>
      <c r="AF6" s="647"/>
      <c r="AG6" s="647"/>
      <c r="AH6" s="647"/>
      <c r="AI6" s="647"/>
      <c r="AJ6" s="647"/>
      <c r="AK6" s="647"/>
      <c r="AL6" s="611">
        <v>1.6</v>
      </c>
      <c r="AM6" s="612"/>
      <c r="AN6" s="612"/>
      <c r="AO6" s="648"/>
      <c r="AP6" s="605" t="s">
        <v>222</v>
      </c>
      <c r="AQ6" s="606"/>
      <c r="AR6" s="606"/>
      <c r="AS6" s="606"/>
      <c r="AT6" s="606"/>
      <c r="AU6" s="606"/>
      <c r="AV6" s="606"/>
      <c r="AW6" s="606"/>
      <c r="AX6" s="606"/>
      <c r="AY6" s="606"/>
      <c r="AZ6" s="606"/>
      <c r="BA6" s="606"/>
      <c r="BB6" s="606"/>
      <c r="BC6" s="606"/>
      <c r="BD6" s="606"/>
      <c r="BE6" s="606"/>
      <c r="BF6" s="607"/>
      <c r="BG6" s="608">
        <v>619474</v>
      </c>
      <c r="BH6" s="609"/>
      <c r="BI6" s="609"/>
      <c r="BJ6" s="609"/>
      <c r="BK6" s="609"/>
      <c r="BL6" s="609"/>
      <c r="BM6" s="609"/>
      <c r="BN6" s="610"/>
      <c r="BO6" s="646">
        <v>99.9</v>
      </c>
      <c r="BP6" s="646"/>
      <c r="BQ6" s="646"/>
      <c r="BR6" s="646"/>
      <c r="BS6" s="647">
        <v>93147</v>
      </c>
      <c r="BT6" s="647"/>
      <c r="BU6" s="647"/>
      <c r="BV6" s="647"/>
      <c r="BW6" s="647"/>
      <c r="BX6" s="647"/>
      <c r="BY6" s="647"/>
      <c r="BZ6" s="647"/>
      <c r="CA6" s="647"/>
      <c r="CB6" s="682"/>
      <c r="CD6" s="666" t="s">
        <v>223</v>
      </c>
      <c r="CE6" s="667"/>
      <c r="CF6" s="667"/>
      <c r="CG6" s="667"/>
      <c r="CH6" s="667"/>
      <c r="CI6" s="667"/>
      <c r="CJ6" s="667"/>
      <c r="CK6" s="667"/>
      <c r="CL6" s="667"/>
      <c r="CM6" s="667"/>
      <c r="CN6" s="667"/>
      <c r="CO6" s="667"/>
      <c r="CP6" s="667"/>
      <c r="CQ6" s="668"/>
      <c r="CR6" s="608">
        <v>40508</v>
      </c>
      <c r="CS6" s="609"/>
      <c r="CT6" s="609"/>
      <c r="CU6" s="609"/>
      <c r="CV6" s="609"/>
      <c r="CW6" s="609"/>
      <c r="CX6" s="609"/>
      <c r="CY6" s="610"/>
      <c r="CZ6" s="690">
        <v>1.2</v>
      </c>
      <c r="DA6" s="672"/>
      <c r="DB6" s="672"/>
      <c r="DC6" s="692"/>
      <c r="DD6" s="614" t="s">
        <v>122</v>
      </c>
      <c r="DE6" s="609"/>
      <c r="DF6" s="609"/>
      <c r="DG6" s="609"/>
      <c r="DH6" s="609"/>
      <c r="DI6" s="609"/>
      <c r="DJ6" s="609"/>
      <c r="DK6" s="609"/>
      <c r="DL6" s="609"/>
      <c r="DM6" s="609"/>
      <c r="DN6" s="609"/>
      <c r="DO6" s="609"/>
      <c r="DP6" s="610"/>
      <c r="DQ6" s="614">
        <v>40508</v>
      </c>
      <c r="DR6" s="609"/>
      <c r="DS6" s="609"/>
      <c r="DT6" s="609"/>
      <c r="DU6" s="609"/>
      <c r="DV6" s="609"/>
      <c r="DW6" s="609"/>
      <c r="DX6" s="609"/>
      <c r="DY6" s="609"/>
      <c r="DZ6" s="609"/>
      <c r="EA6" s="609"/>
      <c r="EB6" s="609"/>
      <c r="EC6" s="645"/>
    </row>
    <row r="7" spans="2:143" ht="11.25" customHeight="1" x14ac:dyDescent="0.15">
      <c r="B7" s="605" t="s">
        <v>224</v>
      </c>
      <c r="C7" s="606"/>
      <c r="D7" s="606"/>
      <c r="E7" s="606"/>
      <c r="F7" s="606"/>
      <c r="G7" s="606"/>
      <c r="H7" s="606"/>
      <c r="I7" s="606"/>
      <c r="J7" s="606"/>
      <c r="K7" s="606"/>
      <c r="L7" s="606"/>
      <c r="M7" s="606"/>
      <c r="N7" s="606"/>
      <c r="O7" s="606"/>
      <c r="P7" s="606"/>
      <c r="Q7" s="607"/>
      <c r="R7" s="608">
        <v>46</v>
      </c>
      <c r="S7" s="609"/>
      <c r="T7" s="609"/>
      <c r="U7" s="609"/>
      <c r="V7" s="609"/>
      <c r="W7" s="609"/>
      <c r="X7" s="609"/>
      <c r="Y7" s="610"/>
      <c r="Z7" s="646">
        <v>0</v>
      </c>
      <c r="AA7" s="646"/>
      <c r="AB7" s="646"/>
      <c r="AC7" s="646"/>
      <c r="AD7" s="647">
        <v>46</v>
      </c>
      <c r="AE7" s="647"/>
      <c r="AF7" s="647"/>
      <c r="AG7" s="647"/>
      <c r="AH7" s="647"/>
      <c r="AI7" s="647"/>
      <c r="AJ7" s="647"/>
      <c r="AK7" s="647"/>
      <c r="AL7" s="611">
        <v>0</v>
      </c>
      <c r="AM7" s="612"/>
      <c r="AN7" s="612"/>
      <c r="AO7" s="648"/>
      <c r="AP7" s="605" t="s">
        <v>225</v>
      </c>
      <c r="AQ7" s="606"/>
      <c r="AR7" s="606"/>
      <c r="AS7" s="606"/>
      <c r="AT7" s="606"/>
      <c r="AU7" s="606"/>
      <c r="AV7" s="606"/>
      <c r="AW7" s="606"/>
      <c r="AX7" s="606"/>
      <c r="AY7" s="606"/>
      <c r="AZ7" s="606"/>
      <c r="BA7" s="606"/>
      <c r="BB7" s="606"/>
      <c r="BC7" s="606"/>
      <c r="BD7" s="606"/>
      <c r="BE7" s="606"/>
      <c r="BF7" s="607"/>
      <c r="BG7" s="608">
        <v>68569</v>
      </c>
      <c r="BH7" s="609"/>
      <c r="BI7" s="609"/>
      <c r="BJ7" s="609"/>
      <c r="BK7" s="609"/>
      <c r="BL7" s="609"/>
      <c r="BM7" s="609"/>
      <c r="BN7" s="610"/>
      <c r="BO7" s="646">
        <v>11.1</v>
      </c>
      <c r="BP7" s="646"/>
      <c r="BQ7" s="646"/>
      <c r="BR7" s="646"/>
      <c r="BS7" s="647" t="s">
        <v>122</v>
      </c>
      <c r="BT7" s="647"/>
      <c r="BU7" s="647"/>
      <c r="BV7" s="647"/>
      <c r="BW7" s="647"/>
      <c r="BX7" s="647"/>
      <c r="BY7" s="647"/>
      <c r="BZ7" s="647"/>
      <c r="CA7" s="647"/>
      <c r="CB7" s="682"/>
      <c r="CD7" s="605" t="s">
        <v>226</v>
      </c>
      <c r="CE7" s="606"/>
      <c r="CF7" s="606"/>
      <c r="CG7" s="606"/>
      <c r="CH7" s="606"/>
      <c r="CI7" s="606"/>
      <c r="CJ7" s="606"/>
      <c r="CK7" s="606"/>
      <c r="CL7" s="606"/>
      <c r="CM7" s="606"/>
      <c r="CN7" s="606"/>
      <c r="CO7" s="606"/>
      <c r="CP7" s="606"/>
      <c r="CQ7" s="607"/>
      <c r="CR7" s="608">
        <v>639504</v>
      </c>
      <c r="CS7" s="609"/>
      <c r="CT7" s="609"/>
      <c r="CU7" s="609"/>
      <c r="CV7" s="609"/>
      <c r="CW7" s="609"/>
      <c r="CX7" s="609"/>
      <c r="CY7" s="610"/>
      <c r="CZ7" s="646">
        <v>18.7</v>
      </c>
      <c r="DA7" s="646"/>
      <c r="DB7" s="646"/>
      <c r="DC7" s="646"/>
      <c r="DD7" s="614">
        <v>103413</v>
      </c>
      <c r="DE7" s="609"/>
      <c r="DF7" s="609"/>
      <c r="DG7" s="609"/>
      <c r="DH7" s="609"/>
      <c r="DI7" s="609"/>
      <c r="DJ7" s="609"/>
      <c r="DK7" s="609"/>
      <c r="DL7" s="609"/>
      <c r="DM7" s="609"/>
      <c r="DN7" s="609"/>
      <c r="DO7" s="609"/>
      <c r="DP7" s="610"/>
      <c r="DQ7" s="614">
        <v>485945</v>
      </c>
      <c r="DR7" s="609"/>
      <c r="DS7" s="609"/>
      <c r="DT7" s="609"/>
      <c r="DU7" s="609"/>
      <c r="DV7" s="609"/>
      <c r="DW7" s="609"/>
      <c r="DX7" s="609"/>
      <c r="DY7" s="609"/>
      <c r="DZ7" s="609"/>
      <c r="EA7" s="609"/>
      <c r="EB7" s="609"/>
      <c r="EC7" s="645"/>
    </row>
    <row r="8" spans="2:143" ht="11.25" customHeight="1" x14ac:dyDescent="0.15">
      <c r="B8" s="605" t="s">
        <v>227</v>
      </c>
      <c r="C8" s="606"/>
      <c r="D8" s="606"/>
      <c r="E8" s="606"/>
      <c r="F8" s="606"/>
      <c r="G8" s="606"/>
      <c r="H8" s="606"/>
      <c r="I8" s="606"/>
      <c r="J8" s="606"/>
      <c r="K8" s="606"/>
      <c r="L8" s="606"/>
      <c r="M8" s="606"/>
      <c r="N8" s="606"/>
      <c r="O8" s="606"/>
      <c r="P8" s="606"/>
      <c r="Q8" s="607"/>
      <c r="R8" s="608">
        <v>627</v>
      </c>
      <c r="S8" s="609"/>
      <c r="T8" s="609"/>
      <c r="U8" s="609"/>
      <c r="V8" s="609"/>
      <c r="W8" s="609"/>
      <c r="X8" s="609"/>
      <c r="Y8" s="610"/>
      <c r="Z8" s="646">
        <v>0</v>
      </c>
      <c r="AA8" s="646"/>
      <c r="AB8" s="646"/>
      <c r="AC8" s="646"/>
      <c r="AD8" s="647">
        <v>627</v>
      </c>
      <c r="AE8" s="647"/>
      <c r="AF8" s="647"/>
      <c r="AG8" s="647"/>
      <c r="AH8" s="647"/>
      <c r="AI8" s="647"/>
      <c r="AJ8" s="647"/>
      <c r="AK8" s="647"/>
      <c r="AL8" s="611">
        <v>0</v>
      </c>
      <c r="AM8" s="612"/>
      <c r="AN8" s="612"/>
      <c r="AO8" s="648"/>
      <c r="AP8" s="605" t="s">
        <v>228</v>
      </c>
      <c r="AQ8" s="606"/>
      <c r="AR8" s="606"/>
      <c r="AS8" s="606"/>
      <c r="AT8" s="606"/>
      <c r="AU8" s="606"/>
      <c r="AV8" s="606"/>
      <c r="AW8" s="606"/>
      <c r="AX8" s="606"/>
      <c r="AY8" s="606"/>
      <c r="AZ8" s="606"/>
      <c r="BA8" s="606"/>
      <c r="BB8" s="606"/>
      <c r="BC8" s="606"/>
      <c r="BD8" s="606"/>
      <c r="BE8" s="606"/>
      <c r="BF8" s="607"/>
      <c r="BG8" s="608">
        <v>3140</v>
      </c>
      <c r="BH8" s="609"/>
      <c r="BI8" s="609"/>
      <c r="BJ8" s="609"/>
      <c r="BK8" s="609"/>
      <c r="BL8" s="609"/>
      <c r="BM8" s="609"/>
      <c r="BN8" s="610"/>
      <c r="BO8" s="646">
        <v>0.5</v>
      </c>
      <c r="BP8" s="646"/>
      <c r="BQ8" s="646"/>
      <c r="BR8" s="646"/>
      <c r="BS8" s="647" t="s">
        <v>122</v>
      </c>
      <c r="BT8" s="647"/>
      <c r="BU8" s="647"/>
      <c r="BV8" s="647"/>
      <c r="BW8" s="647"/>
      <c r="BX8" s="647"/>
      <c r="BY8" s="647"/>
      <c r="BZ8" s="647"/>
      <c r="CA8" s="647"/>
      <c r="CB8" s="682"/>
      <c r="CD8" s="605" t="s">
        <v>229</v>
      </c>
      <c r="CE8" s="606"/>
      <c r="CF8" s="606"/>
      <c r="CG8" s="606"/>
      <c r="CH8" s="606"/>
      <c r="CI8" s="606"/>
      <c r="CJ8" s="606"/>
      <c r="CK8" s="606"/>
      <c r="CL8" s="606"/>
      <c r="CM8" s="606"/>
      <c r="CN8" s="606"/>
      <c r="CO8" s="606"/>
      <c r="CP8" s="606"/>
      <c r="CQ8" s="607"/>
      <c r="CR8" s="608">
        <v>470834</v>
      </c>
      <c r="CS8" s="609"/>
      <c r="CT8" s="609"/>
      <c r="CU8" s="609"/>
      <c r="CV8" s="609"/>
      <c r="CW8" s="609"/>
      <c r="CX8" s="609"/>
      <c r="CY8" s="610"/>
      <c r="CZ8" s="646">
        <v>13.8</v>
      </c>
      <c r="DA8" s="646"/>
      <c r="DB8" s="646"/>
      <c r="DC8" s="646"/>
      <c r="DD8" s="614">
        <v>7579</v>
      </c>
      <c r="DE8" s="609"/>
      <c r="DF8" s="609"/>
      <c r="DG8" s="609"/>
      <c r="DH8" s="609"/>
      <c r="DI8" s="609"/>
      <c r="DJ8" s="609"/>
      <c r="DK8" s="609"/>
      <c r="DL8" s="609"/>
      <c r="DM8" s="609"/>
      <c r="DN8" s="609"/>
      <c r="DO8" s="609"/>
      <c r="DP8" s="610"/>
      <c r="DQ8" s="614">
        <v>395481</v>
      </c>
      <c r="DR8" s="609"/>
      <c r="DS8" s="609"/>
      <c r="DT8" s="609"/>
      <c r="DU8" s="609"/>
      <c r="DV8" s="609"/>
      <c r="DW8" s="609"/>
      <c r="DX8" s="609"/>
      <c r="DY8" s="609"/>
      <c r="DZ8" s="609"/>
      <c r="EA8" s="609"/>
      <c r="EB8" s="609"/>
      <c r="EC8" s="645"/>
    </row>
    <row r="9" spans="2:143" ht="11.25" customHeight="1" x14ac:dyDescent="0.15">
      <c r="B9" s="605" t="s">
        <v>230</v>
      </c>
      <c r="C9" s="606"/>
      <c r="D9" s="606"/>
      <c r="E9" s="606"/>
      <c r="F9" s="606"/>
      <c r="G9" s="606"/>
      <c r="H9" s="606"/>
      <c r="I9" s="606"/>
      <c r="J9" s="606"/>
      <c r="K9" s="606"/>
      <c r="L9" s="606"/>
      <c r="M9" s="606"/>
      <c r="N9" s="606"/>
      <c r="O9" s="606"/>
      <c r="P9" s="606"/>
      <c r="Q9" s="607"/>
      <c r="R9" s="608">
        <v>679</v>
      </c>
      <c r="S9" s="609"/>
      <c r="T9" s="609"/>
      <c r="U9" s="609"/>
      <c r="V9" s="609"/>
      <c r="W9" s="609"/>
      <c r="X9" s="609"/>
      <c r="Y9" s="610"/>
      <c r="Z9" s="646">
        <v>0</v>
      </c>
      <c r="AA9" s="646"/>
      <c r="AB9" s="646"/>
      <c r="AC9" s="646"/>
      <c r="AD9" s="647">
        <v>679</v>
      </c>
      <c r="AE9" s="647"/>
      <c r="AF9" s="647"/>
      <c r="AG9" s="647"/>
      <c r="AH9" s="647"/>
      <c r="AI9" s="647"/>
      <c r="AJ9" s="647"/>
      <c r="AK9" s="647"/>
      <c r="AL9" s="611">
        <v>0</v>
      </c>
      <c r="AM9" s="612"/>
      <c r="AN9" s="612"/>
      <c r="AO9" s="648"/>
      <c r="AP9" s="605" t="s">
        <v>231</v>
      </c>
      <c r="AQ9" s="606"/>
      <c r="AR9" s="606"/>
      <c r="AS9" s="606"/>
      <c r="AT9" s="606"/>
      <c r="AU9" s="606"/>
      <c r="AV9" s="606"/>
      <c r="AW9" s="606"/>
      <c r="AX9" s="606"/>
      <c r="AY9" s="606"/>
      <c r="AZ9" s="606"/>
      <c r="BA9" s="606"/>
      <c r="BB9" s="606"/>
      <c r="BC9" s="606"/>
      <c r="BD9" s="606"/>
      <c r="BE9" s="606"/>
      <c r="BF9" s="607"/>
      <c r="BG9" s="608">
        <v>56767</v>
      </c>
      <c r="BH9" s="609"/>
      <c r="BI9" s="609"/>
      <c r="BJ9" s="609"/>
      <c r="BK9" s="609"/>
      <c r="BL9" s="609"/>
      <c r="BM9" s="609"/>
      <c r="BN9" s="610"/>
      <c r="BO9" s="646">
        <v>9.1999999999999993</v>
      </c>
      <c r="BP9" s="646"/>
      <c r="BQ9" s="646"/>
      <c r="BR9" s="646"/>
      <c r="BS9" s="647" t="s">
        <v>122</v>
      </c>
      <c r="BT9" s="647"/>
      <c r="BU9" s="647"/>
      <c r="BV9" s="647"/>
      <c r="BW9" s="647"/>
      <c r="BX9" s="647"/>
      <c r="BY9" s="647"/>
      <c r="BZ9" s="647"/>
      <c r="CA9" s="647"/>
      <c r="CB9" s="682"/>
      <c r="CD9" s="605" t="s">
        <v>232</v>
      </c>
      <c r="CE9" s="606"/>
      <c r="CF9" s="606"/>
      <c r="CG9" s="606"/>
      <c r="CH9" s="606"/>
      <c r="CI9" s="606"/>
      <c r="CJ9" s="606"/>
      <c r="CK9" s="606"/>
      <c r="CL9" s="606"/>
      <c r="CM9" s="606"/>
      <c r="CN9" s="606"/>
      <c r="CO9" s="606"/>
      <c r="CP9" s="606"/>
      <c r="CQ9" s="607"/>
      <c r="CR9" s="608">
        <v>311860</v>
      </c>
      <c r="CS9" s="609"/>
      <c r="CT9" s="609"/>
      <c r="CU9" s="609"/>
      <c r="CV9" s="609"/>
      <c r="CW9" s="609"/>
      <c r="CX9" s="609"/>
      <c r="CY9" s="610"/>
      <c r="CZ9" s="646">
        <v>9.1</v>
      </c>
      <c r="DA9" s="646"/>
      <c r="DB9" s="646"/>
      <c r="DC9" s="646"/>
      <c r="DD9" s="614" t="s">
        <v>122</v>
      </c>
      <c r="DE9" s="609"/>
      <c r="DF9" s="609"/>
      <c r="DG9" s="609"/>
      <c r="DH9" s="609"/>
      <c r="DI9" s="609"/>
      <c r="DJ9" s="609"/>
      <c r="DK9" s="609"/>
      <c r="DL9" s="609"/>
      <c r="DM9" s="609"/>
      <c r="DN9" s="609"/>
      <c r="DO9" s="609"/>
      <c r="DP9" s="610"/>
      <c r="DQ9" s="614">
        <v>297761</v>
      </c>
      <c r="DR9" s="609"/>
      <c r="DS9" s="609"/>
      <c r="DT9" s="609"/>
      <c r="DU9" s="609"/>
      <c r="DV9" s="609"/>
      <c r="DW9" s="609"/>
      <c r="DX9" s="609"/>
      <c r="DY9" s="609"/>
      <c r="DZ9" s="609"/>
      <c r="EA9" s="609"/>
      <c r="EB9" s="609"/>
      <c r="EC9" s="645"/>
    </row>
    <row r="10" spans="2:143" ht="11.25" customHeight="1" x14ac:dyDescent="0.15">
      <c r="B10" s="605" t="s">
        <v>233</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4825</v>
      </c>
      <c r="BH10" s="609"/>
      <c r="BI10" s="609"/>
      <c r="BJ10" s="609"/>
      <c r="BK10" s="609"/>
      <c r="BL10" s="609"/>
      <c r="BM10" s="609"/>
      <c r="BN10" s="610"/>
      <c r="BO10" s="646">
        <v>0.8</v>
      </c>
      <c r="BP10" s="646"/>
      <c r="BQ10" s="646"/>
      <c r="BR10" s="646"/>
      <c r="BS10" s="647" t="s">
        <v>122</v>
      </c>
      <c r="BT10" s="647"/>
      <c r="BU10" s="647"/>
      <c r="BV10" s="647"/>
      <c r="BW10" s="647"/>
      <c r="BX10" s="647"/>
      <c r="BY10" s="647"/>
      <c r="BZ10" s="647"/>
      <c r="CA10" s="647"/>
      <c r="CB10" s="682"/>
      <c r="CD10" s="605" t="s">
        <v>235</v>
      </c>
      <c r="CE10" s="606"/>
      <c r="CF10" s="606"/>
      <c r="CG10" s="606"/>
      <c r="CH10" s="606"/>
      <c r="CI10" s="606"/>
      <c r="CJ10" s="606"/>
      <c r="CK10" s="606"/>
      <c r="CL10" s="606"/>
      <c r="CM10" s="606"/>
      <c r="CN10" s="606"/>
      <c r="CO10" s="606"/>
      <c r="CP10" s="606"/>
      <c r="CQ10" s="607"/>
      <c r="CR10" s="608">
        <v>18</v>
      </c>
      <c r="CS10" s="609"/>
      <c r="CT10" s="609"/>
      <c r="CU10" s="609"/>
      <c r="CV10" s="609"/>
      <c r="CW10" s="609"/>
      <c r="CX10" s="609"/>
      <c r="CY10" s="610"/>
      <c r="CZ10" s="646">
        <v>0</v>
      </c>
      <c r="DA10" s="646"/>
      <c r="DB10" s="646"/>
      <c r="DC10" s="646"/>
      <c r="DD10" s="614" t="s">
        <v>122</v>
      </c>
      <c r="DE10" s="609"/>
      <c r="DF10" s="609"/>
      <c r="DG10" s="609"/>
      <c r="DH10" s="609"/>
      <c r="DI10" s="609"/>
      <c r="DJ10" s="609"/>
      <c r="DK10" s="609"/>
      <c r="DL10" s="609"/>
      <c r="DM10" s="609"/>
      <c r="DN10" s="609"/>
      <c r="DO10" s="609"/>
      <c r="DP10" s="610"/>
      <c r="DQ10" s="614">
        <v>18</v>
      </c>
      <c r="DR10" s="609"/>
      <c r="DS10" s="609"/>
      <c r="DT10" s="609"/>
      <c r="DU10" s="609"/>
      <c r="DV10" s="609"/>
      <c r="DW10" s="609"/>
      <c r="DX10" s="609"/>
      <c r="DY10" s="609"/>
      <c r="DZ10" s="609"/>
      <c r="EA10" s="609"/>
      <c r="EB10" s="609"/>
      <c r="EC10" s="645"/>
    </row>
    <row r="11" spans="2:143" ht="11.25" customHeight="1" x14ac:dyDescent="0.15">
      <c r="B11" s="605" t="s">
        <v>236</v>
      </c>
      <c r="C11" s="606"/>
      <c r="D11" s="606"/>
      <c r="E11" s="606"/>
      <c r="F11" s="606"/>
      <c r="G11" s="606"/>
      <c r="H11" s="606"/>
      <c r="I11" s="606"/>
      <c r="J11" s="606"/>
      <c r="K11" s="606"/>
      <c r="L11" s="606"/>
      <c r="M11" s="606"/>
      <c r="N11" s="606"/>
      <c r="O11" s="606"/>
      <c r="P11" s="606"/>
      <c r="Q11" s="607"/>
      <c r="R11" s="608">
        <v>48581</v>
      </c>
      <c r="S11" s="609"/>
      <c r="T11" s="609"/>
      <c r="U11" s="609"/>
      <c r="V11" s="609"/>
      <c r="W11" s="609"/>
      <c r="X11" s="609"/>
      <c r="Y11" s="610"/>
      <c r="Z11" s="611">
        <v>1.3</v>
      </c>
      <c r="AA11" s="612"/>
      <c r="AB11" s="612"/>
      <c r="AC11" s="613"/>
      <c r="AD11" s="614">
        <v>48581</v>
      </c>
      <c r="AE11" s="609"/>
      <c r="AF11" s="609"/>
      <c r="AG11" s="609"/>
      <c r="AH11" s="609"/>
      <c r="AI11" s="609"/>
      <c r="AJ11" s="609"/>
      <c r="AK11" s="610"/>
      <c r="AL11" s="611">
        <v>2.2000000000000002</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3837</v>
      </c>
      <c r="BH11" s="609"/>
      <c r="BI11" s="609"/>
      <c r="BJ11" s="609"/>
      <c r="BK11" s="609"/>
      <c r="BL11" s="609"/>
      <c r="BM11" s="609"/>
      <c r="BN11" s="610"/>
      <c r="BO11" s="646">
        <v>0.6</v>
      </c>
      <c r="BP11" s="646"/>
      <c r="BQ11" s="646"/>
      <c r="BR11" s="646"/>
      <c r="BS11" s="647" t="s">
        <v>122</v>
      </c>
      <c r="BT11" s="647"/>
      <c r="BU11" s="647"/>
      <c r="BV11" s="647"/>
      <c r="BW11" s="647"/>
      <c r="BX11" s="647"/>
      <c r="BY11" s="647"/>
      <c r="BZ11" s="647"/>
      <c r="CA11" s="647"/>
      <c r="CB11" s="682"/>
      <c r="CD11" s="605" t="s">
        <v>238</v>
      </c>
      <c r="CE11" s="606"/>
      <c r="CF11" s="606"/>
      <c r="CG11" s="606"/>
      <c r="CH11" s="606"/>
      <c r="CI11" s="606"/>
      <c r="CJ11" s="606"/>
      <c r="CK11" s="606"/>
      <c r="CL11" s="606"/>
      <c r="CM11" s="606"/>
      <c r="CN11" s="606"/>
      <c r="CO11" s="606"/>
      <c r="CP11" s="606"/>
      <c r="CQ11" s="607"/>
      <c r="CR11" s="608">
        <v>187615</v>
      </c>
      <c r="CS11" s="609"/>
      <c r="CT11" s="609"/>
      <c r="CU11" s="609"/>
      <c r="CV11" s="609"/>
      <c r="CW11" s="609"/>
      <c r="CX11" s="609"/>
      <c r="CY11" s="610"/>
      <c r="CZ11" s="646">
        <v>5.5</v>
      </c>
      <c r="DA11" s="646"/>
      <c r="DB11" s="646"/>
      <c r="DC11" s="646"/>
      <c r="DD11" s="614">
        <v>46483</v>
      </c>
      <c r="DE11" s="609"/>
      <c r="DF11" s="609"/>
      <c r="DG11" s="609"/>
      <c r="DH11" s="609"/>
      <c r="DI11" s="609"/>
      <c r="DJ11" s="609"/>
      <c r="DK11" s="609"/>
      <c r="DL11" s="609"/>
      <c r="DM11" s="609"/>
      <c r="DN11" s="609"/>
      <c r="DO11" s="609"/>
      <c r="DP11" s="610"/>
      <c r="DQ11" s="614">
        <v>134931</v>
      </c>
      <c r="DR11" s="609"/>
      <c r="DS11" s="609"/>
      <c r="DT11" s="609"/>
      <c r="DU11" s="609"/>
      <c r="DV11" s="609"/>
      <c r="DW11" s="609"/>
      <c r="DX11" s="609"/>
      <c r="DY11" s="609"/>
      <c r="DZ11" s="609"/>
      <c r="EA11" s="609"/>
      <c r="EB11" s="609"/>
      <c r="EC11" s="645"/>
    </row>
    <row r="12" spans="2:143" ht="11.25" customHeight="1" x14ac:dyDescent="0.15">
      <c r="B12" s="605" t="s">
        <v>239</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537178</v>
      </c>
      <c r="BH12" s="609"/>
      <c r="BI12" s="609"/>
      <c r="BJ12" s="609"/>
      <c r="BK12" s="609"/>
      <c r="BL12" s="609"/>
      <c r="BM12" s="609"/>
      <c r="BN12" s="610"/>
      <c r="BO12" s="646">
        <v>86.6</v>
      </c>
      <c r="BP12" s="646"/>
      <c r="BQ12" s="646"/>
      <c r="BR12" s="646"/>
      <c r="BS12" s="647">
        <v>93147</v>
      </c>
      <c r="BT12" s="647"/>
      <c r="BU12" s="647"/>
      <c r="BV12" s="647"/>
      <c r="BW12" s="647"/>
      <c r="BX12" s="647"/>
      <c r="BY12" s="647"/>
      <c r="BZ12" s="647"/>
      <c r="CA12" s="647"/>
      <c r="CB12" s="682"/>
      <c r="CD12" s="605" t="s">
        <v>241</v>
      </c>
      <c r="CE12" s="606"/>
      <c r="CF12" s="606"/>
      <c r="CG12" s="606"/>
      <c r="CH12" s="606"/>
      <c r="CI12" s="606"/>
      <c r="CJ12" s="606"/>
      <c r="CK12" s="606"/>
      <c r="CL12" s="606"/>
      <c r="CM12" s="606"/>
      <c r="CN12" s="606"/>
      <c r="CO12" s="606"/>
      <c r="CP12" s="606"/>
      <c r="CQ12" s="607"/>
      <c r="CR12" s="608">
        <v>289583</v>
      </c>
      <c r="CS12" s="609"/>
      <c r="CT12" s="609"/>
      <c r="CU12" s="609"/>
      <c r="CV12" s="609"/>
      <c r="CW12" s="609"/>
      <c r="CX12" s="609"/>
      <c r="CY12" s="610"/>
      <c r="CZ12" s="646">
        <v>8.5</v>
      </c>
      <c r="DA12" s="646"/>
      <c r="DB12" s="646"/>
      <c r="DC12" s="646"/>
      <c r="DD12" s="614">
        <v>15473</v>
      </c>
      <c r="DE12" s="609"/>
      <c r="DF12" s="609"/>
      <c r="DG12" s="609"/>
      <c r="DH12" s="609"/>
      <c r="DI12" s="609"/>
      <c r="DJ12" s="609"/>
      <c r="DK12" s="609"/>
      <c r="DL12" s="609"/>
      <c r="DM12" s="609"/>
      <c r="DN12" s="609"/>
      <c r="DO12" s="609"/>
      <c r="DP12" s="610"/>
      <c r="DQ12" s="614">
        <v>202451</v>
      </c>
      <c r="DR12" s="609"/>
      <c r="DS12" s="609"/>
      <c r="DT12" s="609"/>
      <c r="DU12" s="609"/>
      <c r="DV12" s="609"/>
      <c r="DW12" s="609"/>
      <c r="DX12" s="609"/>
      <c r="DY12" s="609"/>
      <c r="DZ12" s="609"/>
      <c r="EA12" s="609"/>
      <c r="EB12" s="609"/>
      <c r="EC12" s="645"/>
    </row>
    <row r="13" spans="2:143" ht="11.25" customHeight="1" x14ac:dyDescent="0.15">
      <c r="B13" s="605" t="s">
        <v>242</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528683</v>
      </c>
      <c r="BH13" s="609"/>
      <c r="BI13" s="609"/>
      <c r="BJ13" s="609"/>
      <c r="BK13" s="609"/>
      <c r="BL13" s="609"/>
      <c r="BM13" s="609"/>
      <c r="BN13" s="610"/>
      <c r="BO13" s="646">
        <v>85.3</v>
      </c>
      <c r="BP13" s="646"/>
      <c r="BQ13" s="646"/>
      <c r="BR13" s="646"/>
      <c r="BS13" s="647">
        <v>93147</v>
      </c>
      <c r="BT13" s="647"/>
      <c r="BU13" s="647"/>
      <c r="BV13" s="647"/>
      <c r="BW13" s="647"/>
      <c r="BX13" s="647"/>
      <c r="BY13" s="647"/>
      <c r="BZ13" s="647"/>
      <c r="CA13" s="647"/>
      <c r="CB13" s="682"/>
      <c r="CD13" s="605" t="s">
        <v>244</v>
      </c>
      <c r="CE13" s="606"/>
      <c r="CF13" s="606"/>
      <c r="CG13" s="606"/>
      <c r="CH13" s="606"/>
      <c r="CI13" s="606"/>
      <c r="CJ13" s="606"/>
      <c r="CK13" s="606"/>
      <c r="CL13" s="606"/>
      <c r="CM13" s="606"/>
      <c r="CN13" s="606"/>
      <c r="CO13" s="606"/>
      <c r="CP13" s="606"/>
      <c r="CQ13" s="607"/>
      <c r="CR13" s="608">
        <v>555085</v>
      </c>
      <c r="CS13" s="609"/>
      <c r="CT13" s="609"/>
      <c r="CU13" s="609"/>
      <c r="CV13" s="609"/>
      <c r="CW13" s="609"/>
      <c r="CX13" s="609"/>
      <c r="CY13" s="610"/>
      <c r="CZ13" s="646">
        <v>16.2</v>
      </c>
      <c r="DA13" s="646"/>
      <c r="DB13" s="646"/>
      <c r="DC13" s="646"/>
      <c r="DD13" s="614">
        <v>349256</v>
      </c>
      <c r="DE13" s="609"/>
      <c r="DF13" s="609"/>
      <c r="DG13" s="609"/>
      <c r="DH13" s="609"/>
      <c r="DI13" s="609"/>
      <c r="DJ13" s="609"/>
      <c r="DK13" s="609"/>
      <c r="DL13" s="609"/>
      <c r="DM13" s="609"/>
      <c r="DN13" s="609"/>
      <c r="DO13" s="609"/>
      <c r="DP13" s="610"/>
      <c r="DQ13" s="614">
        <v>271661</v>
      </c>
      <c r="DR13" s="609"/>
      <c r="DS13" s="609"/>
      <c r="DT13" s="609"/>
      <c r="DU13" s="609"/>
      <c r="DV13" s="609"/>
      <c r="DW13" s="609"/>
      <c r="DX13" s="609"/>
      <c r="DY13" s="609"/>
      <c r="DZ13" s="609"/>
      <c r="EA13" s="609"/>
      <c r="EB13" s="609"/>
      <c r="EC13" s="645"/>
    </row>
    <row r="14" spans="2:143" ht="11.25" customHeight="1" x14ac:dyDescent="0.15">
      <c r="B14" s="605" t="s">
        <v>245</v>
      </c>
      <c r="C14" s="606"/>
      <c r="D14" s="606"/>
      <c r="E14" s="606"/>
      <c r="F14" s="606"/>
      <c r="G14" s="606"/>
      <c r="H14" s="606"/>
      <c r="I14" s="606"/>
      <c r="J14" s="606"/>
      <c r="K14" s="606"/>
      <c r="L14" s="606"/>
      <c r="M14" s="606"/>
      <c r="N14" s="606"/>
      <c r="O14" s="606"/>
      <c r="P14" s="606"/>
      <c r="Q14" s="607"/>
      <c r="R14" s="608">
        <v>341</v>
      </c>
      <c r="S14" s="609"/>
      <c r="T14" s="609"/>
      <c r="U14" s="609"/>
      <c r="V14" s="609"/>
      <c r="W14" s="609"/>
      <c r="X14" s="609"/>
      <c r="Y14" s="610"/>
      <c r="Z14" s="646">
        <v>0</v>
      </c>
      <c r="AA14" s="646"/>
      <c r="AB14" s="646"/>
      <c r="AC14" s="646"/>
      <c r="AD14" s="647">
        <v>341</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6837</v>
      </c>
      <c r="BH14" s="609"/>
      <c r="BI14" s="609"/>
      <c r="BJ14" s="609"/>
      <c r="BK14" s="609"/>
      <c r="BL14" s="609"/>
      <c r="BM14" s="609"/>
      <c r="BN14" s="610"/>
      <c r="BO14" s="646">
        <v>1.1000000000000001</v>
      </c>
      <c r="BP14" s="646"/>
      <c r="BQ14" s="646"/>
      <c r="BR14" s="646"/>
      <c r="BS14" s="647" t="s">
        <v>122</v>
      </c>
      <c r="BT14" s="647"/>
      <c r="BU14" s="647"/>
      <c r="BV14" s="647"/>
      <c r="BW14" s="647"/>
      <c r="BX14" s="647"/>
      <c r="BY14" s="647"/>
      <c r="BZ14" s="647"/>
      <c r="CA14" s="647"/>
      <c r="CB14" s="682"/>
      <c r="CD14" s="605" t="s">
        <v>247</v>
      </c>
      <c r="CE14" s="606"/>
      <c r="CF14" s="606"/>
      <c r="CG14" s="606"/>
      <c r="CH14" s="606"/>
      <c r="CI14" s="606"/>
      <c r="CJ14" s="606"/>
      <c r="CK14" s="606"/>
      <c r="CL14" s="606"/>
      <c r="CM14" s="606"/>
      <c r="CN14" s="606"/>
      <c r="CO14" s="606"/>
      <c r="CP14" s="606"/>
      <c r="CQ14" s="607"/>
      <c r="CR14" s="608">
        <v>177284</v>
      </c>
      <c r="CS14" s="609"/>
      <c r="CT14" s="609"/>
      <c r="CU14" s="609"/>
      <c r="CV14" s="609"/>
      <c r="CW14" s="609"/>
      <c r="CX14" s="609"/>
      <c r="CY14" s="610"/>
      <c r="CZ14" s="646">
        <v>5.2</v>
      </c>
      <c r="DA14" s="646"/>
      <c r="DB14" s="646"/>
      <c r="DC14" s="646"/>
      <c r="DD14" s="614">
        <v>34175</v>
      </c>
      <c r="DE14" s="609"/>
      <c r="DF14" s="609"/>
      <c r="DG14" s="609"/>
      <c r="DH14" s="609"/>
      <c r="DI14" s="609"/>
      <c r="DJ14" s="609"/>
      <c r="DK14" s="609"/>
      <c r="DL14" s="609"/>
      <c r="DM14" s="609"/>
      <c r="DN14" s="609"/>
      <c r="DO14" s="609"/>
      <c r="DP14" s="610"/>
      <c r="DQ14" s="614">
        <v>144389</v>
      </c>
      <c r="DR14" s="609"/>
      <c r="DS14" s="609"/>
      <c r="DT14" s="609"/>
      <c r="DU14" s="609"/>
      <c r="DV14" s="609"/>
      <c r="DW14" s="609"/>
      <c r="DX14" s="609"/>
      <c r="DY14" s="609"/>
      <c r="DZ14" s="609"/>
      <c r="EA14" s="609"/>
      <c r="EB14" s="609"/>
      <c r="EC14" s="645"/>
    </row>
    <row r="15" spans="2:143" ht="11.25" customHeight="1" x14ac:dyDescent="0.15">
      <c r="B15" s="605" t="s">
        <v>248</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6890</v>
      </c>
      <c r="BH15" s="609"/>
      <c r="BI15" s="609"/>
      <c r="BJ15" s="609"/>
      <c r="BK15" s="609"/>
      <c r="BL15" s="609"/>
      <c r="BM15" s="609"/>
      <c r="BN15" s="610"/>
      <c r="BO15" s="646">
        <v>1.1000000000000001</v>
      </c>
      <c r="BP15" s="646"/>
      <c r="BQ15" s="646"/>
      <c r="BR15" s="646"/>
      <c r="BS15" s="647" t="s">
        <v>122</v>
      </c>
      <c r="BT15" s="647"/>
      <c r="BU15" s="647"/>
      <c r="BV15" s="647"/>
      <c r="BW15" s="647"/>
      <c r="BX15" s="647"/>
      <c r="BY15" s="647"/>
      <c r="BZ15" s="647"/>
      <c r="CA15" s="647"/>
      <c r="CB15" s="682"/>
      <c r="CD15" s="605" t="s">
        <v>250</v>
      </c>
      <c r="CE15" s="606"/>
      <c r="CF15" s="606"/>
      <c r="CG15" s="606"/>
      <c r="CH15" s="606"/>
      <c r="CI15" s="606"/>
      <c r="CJ15" s="606"/>
      <c r="CK15" s="606"/>
      <c r="CL15" s="606"/>
      <c r="CM15" s="606"/>
      <c r="CN15" s="606"/>
      <c r="CO15" s="606"/>
      <c r="CP15" s="606"/>
      <c r="CQ15" s="607"/>
      <c r="CR15" s="608">
        <v>340097</v>
      </c>
      <c r="CS15" s="609"/>
      <c r="CT15" s="609"/>
      <c r="CU15" s="609"/>
      <c r="CV15" s="609"/>
      <c r="CW15" s="609"/>
      <c r="CX15" s="609"/>
      <c r="CY15" s="610"/>
      <c r="CZ15" s="646">
        <v>9.9</v>
      </c>
      <c r="DA15" s="646"/>
      <c r="DB15" s="646"/>
      <c r="DC15" s="646"/>
      <c r="DD15" s="614">
        <v>35883</v>
      </c>
      <c r="DE15" s="609"/>
      <c r="DF15" s="609"/>
      <c r="DG15" s="609"/>
      <c r="DH15" s="609"/>
      <c r="DI15" s="609"/>
      <c r="DJ15" s="609"/>
      <c r="DK15" s="609"/>
      <c r="DL15" s="609"/>
      <c r="DM15" s="609"/>
      <c r="DN15" s="609"/>
      <c r="DO15" s="609"/>
      <c r="DP15" s="610"/>
      <c r="DQ15" s="614">
        <v>283322</v>
      </c>
      <c r="DR15" s="609"/>
      <c r="DS15" s="609"/>
      <c r="DT15" s="609"/>
      <c r="DU15" s="609"/>
      <c r="DV15" s="609"/>
      <c r="DW15" s="609"/>
      <c r="DX15" s="609"/>
      <c r="DY15" s="609"/>
      <c r="DZ15" s="609"/>
      <c r="EA15" s="609"/>
      <c r="EB15" s="609"/>
      <c r="EC15" s="645"/>
    </row>
    <row r="16" spans="2:143" ht="11.25" customHeight="1" x14ac:dyDescent="0.15">
      <c r="B16" s="605" t="s">
        <v>251</v>
      </c>
      <c r="C16" s="606"/>
      <c r="D16" s="606"/>
      <c r="E16" s="606"/>
      <c r="F16" s="606"/>
      <c r="G16" s="606"/>
      <c r="H16" s="606"/>
      <c r="I16" s="606"/>
      <c r="J16" s="606"/>
      <c r="K16" s="606"/>
      <c r="L16" s="606"/>
      <c r="M16" s="606"/>
      <c r="N16" s="606"/>
      <c r="O16" s="606"/>
      <c r="P16" s="606"/>
      <c r="Q16" s="607"/>
      <c r="R16" s="608">
        <v>2500</v>
      </c>
      <c r="S16" s="609"/>
      <c r="T16" s="609"/>
      <c r="U16" s="609"/>
      <c r="V16" s="609"/>
      <c r="W16" s="609"/>
      <c r="X16" s="609"/>
      <c r="Y16" s="610"/>
      <c r="Z16" s="646">
        <v>0.1</v>
      </c>
      <c r="AA16" s="646"/>
      <c r="AB16" s="646"/>
      <c r="AC16" s="646"/>
      <c r="AD16" s="647">
        <v>2500</v>
      </c>
      <c r="AE16" s="647"/>
      <c r="AF16" s="647"/>
      <c r="AG16" s="647"/>
      <c r="AH16" s="647"/>
      <c r="AI16" s="647"/>
      <c r="AJ16" s="647"/>
      <c r="AK16" s="647"/>
      <c r="AL16" s="611">
        <v>0.1</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253</v>
      </c>
      <c r="CE16" s="606"/>
      <c r="CF16" s="606"/>
      <c r="CG16" s="606"/>
      <c r="CH16" s="606"/>
      <c r="CI16" s="606"/>
      <c r="CJ16" s="606"/>
      <c r="CK16" s="606"/>
      <c r="CL16" s="606"/>
      <c r="CM16" s="606"/>
      <c r="CN16" s="606"/>
      <c r="CO16" s="606"/>
      <c r="CP16" s="606"/>
      <c r="CQ16" s="607"/>
      <c r="CR16" s="608">
        <v>47174</v>
      </c>
      <c r="CS16" s="609"/>
      <c r="CT16" s="609"/>
      <c r="CU16" s="609"/>
      <c r="CV16" s="609"/>
      <c r="CW16" s="609"/>
      <c r="CX16" s="609"/>
      <c r="CY16" s="610"/>
      <c r="CZ16" s="646">
        <v>1.4</v>
      </c>
      <c r="DA16" s="646"/>
      <c r="DB16" s="646"/>
      <c r="DC16" s="646"/>
      <c r="DD16" s="614" t="s">
        <v>122</v>
      </c>
      <c r="DE16" s="609"/>
      <c r="DF16" s="609"/>
      <c r="DG16" s="609"/>
      <c r="DH16" s="609"/>
      <c r="DI16" s="609"/>
      <c r="DJ16" s="609"/>
      <c r="DK16" s="609"/>
      <c r="DL16" s="609"/>
      <c r="DM16" s="609"/>
      <c r="DN16" s="609"/>
      <c r="DO16" s="609"/>
      <c r="DP16" s="610"/>
      <c r="DQ16" s="614">
        <v>26026</v>
      </c>
      <c r="DR16" s="609"/>
      <c r="DS16" s="609"/>
      <c r="DT16" s="609"/>
      <c r="DU16" s="609"/>
      <c r="DV16" s="609"/>
      <c r="DW16" s="609"/>
      <c r="DX16" s="609"/>
      <c r="DY16" s="609"/>
      <c r="DZ16" s="609"/>
      <c r="EA16" s="609"/>
      <c r="EB16" s="609"/>
      <c r="EC16" s="645"/>
    </row>
    <row r="17" spans="2:133" ht="11.25" customHeight="1" x14ac:dyDescent="0.15">
      <c r="B17" s="605" t="s">
        <v>254</v>
      </c>
      <c r="C17" s="606"/>
      <c r="D17" s="606"/>
      <c r="E17" s="606"/>
      <c r="F17" s="606"/>
      <c r="G17" s="606"/>
      <c r="H17" s="606"/>
      <c r="I17" s="606"/>
      <c r="J17" s="606"/>
      <c r="K17" s="606"/>
      <c r="L17" s="606"/>
      <c r="M17" s="606"/>
      <c r="N17" s="606"/>
      <c r="O17" s="606"/>
      <c r="P17" s="606"/>
      <c r="Q17" s="607"/>
      <c r="R17" s="608">
        <v>4890</v>
      </c>
      <c r="S17" s="609"/>
      <c r="T17" s="609"/>
      <c r="U17" s="609"/>
      <c r="V17" s="609"/>
      <c r="W17" s="609"/>
      <c r="X17" s="609"/>
      <c r="Y17" s="610"/>
      <c r="Z17" s="646">
        <v>0.1</v>
      </c>
      <c r="AA17" s="646"/>
      <c r="AB17" s="646"/>
      <c r="AC17" s="646"/>
      <c r="AD17" s="647">
        <v>4890</v>
      </c>
      <c r="AE17" s="647"/>
      <c r="AF17" s="647"/>
      <c r="AG17" s="647"/>
      <c r="AH17" s="647"/>
      <c r="AI17" s="647"/>
      <c r="AJ17" s="647"/>
      <c r="AK17" s="647"/>
      <c r="AL17" s="611">
        <v>0.2</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256</v>
      </c>
      <c r="CE17" s="606"/>
      <c r="CF17" s="606"/>
      <c r="CG17" s="606"/>
      <c r="CH17" s="606"/>
      <c r="CI17" s="606"/>
      <c r="CJ17" s="606"/>
      <c r="CK17" s="606"/>
      <c r="CL17" s="606"/>
      <c r="CM17" s="606"/>
      <c r="CN17" s="606"/>
      <c r="CO17" s="606"/>
      <c r="CP17" s="606"/>
      <c r="CQ17" s="607"/>
      <c r="CR17" s="608">
        <v>363242</v>
      </c>
      <c r="CS17" s="609"/>
      <c r="CT17" s="609"/>
      <c r="CU17" s="609"/>
      <c r="CV17" s="609"/>
      <c r="CW17" s="609"/>
      <c r="CX17" s="609"/>
      <c r="CY17" s="610"/>
      <c r="CZ17" s="646">
        <v>10.6</v>
      </c>
      <c r="DA17" s="646"/>
      <c r="DB17" s="646"/>
      <c r="DC17" s="646"/>
      <c r="DD17" s="614" t="s">
        <v>122</v>
      </c>
      <c r="DE17" s="609"/>
      <c r="DF17" s="609"/>
      <c r="DG17" s="609"/>
      <c r="DH17" s="609"/>
      <c r="DI17" s="609"/>
      <c r="DJ17" s="609"/>
      <c r="DK17" s="609"/>
      <c r="DL17" s="609"/>
      <c r="DM17" s="609"/>
      <c r="DN17" s="609"/>
      <c r="DO17" s="609"/>
      <c r="DP17" s="610"/>
      <c r="DQ17" s="614">
        <v>361297</v>
      </c>
      <c r="DR17" s="609"/>
      <c r="DS17" s="609"/>
      <c r="DT17" s="609"/>
      <c r="DU17" s="609"/>
      <c r="DV17" s="609"/>
      <c r="DW17" s="609"/>
      <c r="DX17" s="609"/>
      <c r="DY17" s="609"/>
      <c r="DZ17" s="609"/>
      <c r="EA17" s="609"/>
      <c r="EB17" s="609"/>
      <c r="EC17" s="645"/>
    </row>
    <row r="18" spans="2:133" ht="11.25" customHeight="1" x14ac:dyDescent="0.15">
      <c r="B18" s="605" t="s">
        <v>257</v>
      </c>
      <c r="C18" s="606"/>
      <c r="D18" s="606"/>
      <c r="E18" s="606"/>
      <c r="F18" s="606"/>
      <c r="G18" s="606"/>
      <c r="H18" s="606"/>
      <c r="I18" s="606"/>
      <c r="J18" s="606"/>
      <c r="K18" s="606"/>
      <c r="L18" s="606"/>
      <c r="M18" s="606"/>
      <c r="N18" s="606"/>
      <c r="O18" s="606"/>
      <c r="P18" s="606"/>
      <c r="Q18" s="607"/>
      <c r="R18" s="608">
        <v>31</v>
      </c>
      <c r="S18" s="609"/>
      <c r="T18" s="609"/>
      <c r="U18" s="609"/>
      <c r="V18" s="609"/>
      <c r="W18" s="609"/>
      <c r="X18" s="609"/>
      <c r="Y18" s="610"/>
      <c r="Z18" s="646">
        <v>0</v>
      </c>
      <c r="AA18" s="646"/>
      <c r="AB18" s="646"/>
      <c r="AC18" s="646"/>
      <c r="AD18" s="647">
        <v>31</v>
      </c>
      <c r="AE18" s="647"/>
      <c r="AF18" s="647"/>
      <c r="AG18" s="647"/>
      <c r="AH18" s="647"/>
      <c r="AI18" s="647"/>
      <c r="AJ18" s="647"/>
      <c r="AK18" s="647"/>
      <c r="AL18" s="611">
        <v>0</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259</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260</v>
      </c>
      <c r="C19" s="606"/>
      <c r="D19" s="606"/>
      <c r="E19" s="606"/>
      <c r="F19" s="606"/>
      <c r="G19" s="606"/>
      <c r="H19" s="606"/>
      <c r="I19" s="606"/>
      <c r="J19" s="606"/>
      <c r="K19" s="606"/>
      <c r="L19" s="606"/>
      <c r="M19" s="606"/>
      <c r="N19" s="606"/>
      <c r="O19" s="606"/>
      <c r="P19" s="606"/>
      <c r="Q19" s="607"/>
      <c r="R19" s="608">
        <v>31</v>
      </c>
      <c r="S19" s="609"/>
      <c r="T19" s="609"/>
      <c r="U19" s="609"/>
      <c r="V19" s="609"/>
      <c r="W19" s="609"/>
      <c r="X19" s="609"/>
      <c r="Y19" s="610"/>
      <c r="Z19" s="646">
        <v>0</v>
      </c>
      <c r="AA19" s="646"/>
      <c r="AB19" s="646"/>
      <c r="AC19" s="646"/>
      <c r="AD19" s="647">
        <v>31</v>
      </c>
      <c r="AE19" s="647"/>
      <c r="AF19" s="647"/>
      <c r="AG19" s="647"/>
      <c r="AH19" s="647"/>
      <c r="AI19" s="647"/>
      <c r="AJ19" s="647"/>
      <c r="AK19" s="647"/>
      <c r="AL19" s="611">
        <v>0</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v>631</v>
      </c>
      <c r="BH19" s="609"/>
      <c r="BI19" s="609"/>
      <c r="BJ19" s="609"/>
      <c r="BK19" s="609"/>
      <c r="BL19" s="609"/>
      <c r="BM19" s="609"/>
      <c r="BN19" s="610"/>
      <c r="BO19" s="646">
        <v>0.1</v>
      </c>
      <c r="BP19" s="646"/>
      <c r="BQ19" s="646"/>
      <c r="BR19" s="646"/>
      <c r="BS19" s="647" t="s">
        <v>122</v>
      </c>
      <c r="BT19" s="647"/>
      <c r="BU19" s="647"/>
      <c r="BV19" s="647"/>
      <c r="BW19" s="647"/>
      <c r="BX19" s="647"/>
      <c r="BY19" s="647"/>
      <c r="BZ19" s="647"/>
      <c r="CA19" s="647"/>
      <c r="CB19" s="682"/>
      <c r="CD19" s="605" t="s">
        <v>262</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83" t="s">
        <v>263</v>
      </c>
      <c r="C20" s="684"/>
      <c r="D20" s="684"/>
      <c r="E20" s="684"/>
      <c r="F20" s="684"/>
      <c r="G20" s="684"/>
      <c r="H20" s="684"/>
      <c r="I20" s="684"/>
      <c r="J20" s="684"/>
      <c r="K20" s="684"/>
      <c r="L20" s="684"/>
      <c r="M20" s="684"/>
      <c r="N20" s="684"/>
      <c r="O20" s="684"/>
      <c r="P20" s="684"/>
      <c r="Q20" s="685"/>
      <c r="R20" s="608" t="s">
        <v>122</v>
      </c>
      <c r="S20" s="609"/>
      <c r="T20" s="609"/>
      <c r="U20" s="609"/>
      <c r="V20" s="609"/>
      <c r="W20" s="609"/>
      <c r="X20" s="609"/>
      <c r="Y20" s="610"/>
      <c r="Z20" s="646" t="s">
        <v>122</v>
      </c>
      <c r="AA20" s="646"/>
      <c r="AB20" s="646"/>
      <c r="AC20" s="646"/>
      <c r="AD20" s="647" t="s">
        <v>122</v>
      </c>
      <c r="AE20" s="647"/>
      <c r="AF20" s="647"/>
      <c r="AG20" s="647"/>
      <c r="AH20" s="647"/>
      <c r="AI20" s="647"/>
      <c r="AJ20" s="647"/>
      <c r="AK20" s="647"/>
      <c r="AL20" s="611" t="s">
        <v>122</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v>631</v>
      </c>
      <c r="BH20" s="609"/>
      <c r="BI20" s="609"/>
      <c r="BJ20" s="609"/>
      <c r="BK20" s="609"/>
      <c r="BL20" s="609"/>
      <c r="BM20" s="609"/>
      <c r="BN20" s="610"/>
      <c r="BO20" s="646">
        <v>0.1</v>
      </c>
      <c r="BP20" s="646"/>
      <c r="BQ20" s="646"/>
      <c r="BR20" s="646"/>
      <c r="BS20" s="647" t="s">
        <v>122</v>
      </c>
      <c r="BT20" s="647"/>
      <c r="BU20" s="647"/>
      <c r="BV20" s="647"/>
      <c r="BW20" s="647"/>
      <c r="BX20" s="647"/>
      <c r="BY20" s="647"/>
      <c r="BZ20" s="647"/>
      <c r="CA20" s="647"/>
      <c r="CB20" s="682"/>
      <c r="CD20" s="605" t="s">
        <v>265</v>
      </c>
      <c r="CE20" s="606"/>
      <c r="CF20" s="606"/>
      <c r="CG20" s="606"/>
      <c r="CH20" s="606"/>
      <c r="CI20" s="606"/>
      <c r="CJ20" s="606"/>
      <c r="CK20" s="606"/>
      <c r="CL20" s="606"/>
      <c r="CM20" s="606"/>
      <c r="CN20" s="606"/>
      <c r="CO20" s="606"/>
      <c r="CP20" s="606"/>
      <c r="CQ20" s="607"/>
      <c r="CR20" s="608">
        <v>3422804</v>
      </c>
      <c r="CS20" s="609"/>
      <c r="CT20" s="609"/>
      <c r="CU20" s="609"/>
      <c r="CV20" s="609"/>
      <c r="CW20" s="609"/>
      <c r="CX20" s="609"/>
      <c r="CY20" s="610"/>
      <c r="CZ20" s="646">
        <v>100</v>
      </c>
      <c r="DA20" s="646"/>
      <c r="DB20" s="646"/>
      <c r="DC20" s="646"/>
      <c r="DD20" s="614">
        <v>592262</v>
      </c>
      <c r="DE20" s="609"/>
      <c r="DF20" s="609"/>
      <c r="DG20" s="609"/>
      <c r="DH20" s="609"/>
      <c r="DI20" s="609"/>
      <c r="DJ20" s="609"/>
      <c r="DK20" s="609"/>
      <c r="DL20" s="609"/>
      <c r="DM20" s="609"/>
      <c r="DN20" s="609"/>
      <c r="DO20" s="609"/>
      <c r="DP20" s="610"/>
      <c r="DQ20" s="614">
        <v>2643790</v>
      </c>
      <c r="DR20" s="609"/>
      <c r="DS20" s="609"/>
      <c r="DT20" s="609"/>
      <c r="DU20" s="609"/>
      <c r="DV20" s="609"/>
      <c r="DW20" s="609"/>
      <c r="DX20" s="609"/>
      <c r="DY20" s="609"/>
      <c r="DZ20" s="609"/>
      <c r="EA20" s="609"/>
      <c r="EB20" s="609"/>
      <c r="EC20" s="645"/>
    </row>
    <row r="21" spans="2:133" ht="11.25" customHeight="1" x14ac:dyDescent="0.15">
      <c r="B21" s="605" t="s">
        <v>266</v>
      </c>
      <c r="C21" s="606"/>
      <c r="D21" s="606"/>
      <c r="E21" s="606"/>
      <c r="F21" s="606"/>
      <c r="G21" s="606"/>
      <c r="H21" s="606"/>
      <c r="I21" s="606"/>
      <c r="J21" s="606"/>
      <c r="K21" s="606"/>
      <c r="L21" s="606"/>
      <c r="M21" s="606"/>
      <c r="N21" s="606"/>
      <c r="O21" s="606"/>
      <c r="P21" s="606"/>
      <c r="Q21" s="607"/>
      <c r="R21" s="608">
        <v>1745543</v>
      </c>
      <c r="S21" s="609"/>
      <c r="T21" s="609"/>
      <c r="U21" s="609"/>
      <c r="V21" s="609"/>
      <c r="W21" s="609"/>
      <c r="X21" s="609"/>
      <c r="Y21" s="610"/>
      <c r="Z21" s="646">
        <v>48.1</v>
      </c>
      <c r="AA21" s="646"/>
      <c r="AB21" s="646"/>
      <c r="AC21" s="646"/>
      <c r="AD21" s="647">
        <v>1516084</v>
      </c>
      <c r="AE21" s="647"/>
      <c r="AF21" s="647"/>
      <c r="AG21" s="647"/>
      <c r="AH21" s="647"/>
      <c r="AI21" s="647"/>
      <c r="AJ21" s="647"/>
      <c r="AK21" s="647"/>
      <c r="AL21" s="611">
        <v>67.900000000000006</v>
      </c>
      <c r="AM21" s="612"/>
      <c r="AN21" s="612"/>
      <c r="AO21" s="648"/>
      <c r="AP21" s="605" t="s">
        <v>267</v>
      </c>
      <c r="AQ21" s="686"/>
      <c r="AR21" s="686"/>
      <c r="AS21" s="686"/>
      <c r="AT21" s="686"/>
      <c r="AU21" s="686"/>
      <c r="AV21" s="686"/>
      <c r="AW21" s="686"/>
      <c r="AX21" s="686"/>
      <c r="AY21" s="686"/>
      <c r="AZ21" s="686"/>
      <c r="BA21" s="686"/>
      <c r="BB21" s="686"/>
      <c r="BC21" s="686"/>
      <c r="BD21" s="686"/>
      <c r="BE21" s="686"/>
      <c r="BF21" s="687"/>
      <c r="BG21" s="608">
        <v>631</v>
      </c>
      <c r="BH21" s="609"/>
      <c r="BI21" s="609"/>
      <c r="BJ21" s="609"/>
      <c r="BK21" s="609"/>
      <c r="BL21" s="609"/>
      <c r="BM21" s="609"/>
      <c r="BN21" s="610"/>
      <c r="BO21" s="646">
        <v>0.1</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268</v>
      </c>
      <c r="C22" s="606"/>
      <c r="D22" s="606"/>
      <c r="E22" s="606"/>
      <c r="F22" s="606"/>
      <c r="G22" s="606"/>
      <c r="H22" s="606"/>
      <c r="I22" s="606"/>
      <c r="J22" s="606"/>
      <c r="K22" s="606"/>
      <c r="L22" s="606"/>
      <c r="M22" s="606"/>
      <c r="N22" s="606"/>
      <c r="O22" s="606"/>
      <c r="P22" s="606"/>
      <c r="Q22" s="607"/>
      <c r="R22" s="608">
        <v>1516084</v>
      </c>
      <c r="S22" s="609"/>
      <c r="T22" s="609"/>
      <c r="U22" s="609"/>
      <c r="V22" s="609"/>
      <c r="W22" s="609"/>
      <c r="X22" s="609"/>
      <c r="Y22" s="610"/>
      <c r="Z22" s="646">
        <v>41.8</v>
      </c>
      <c r="AA22" s="646"/>
      <c r="AB22" s="646"/>
      <c r="AC22" s="646"/>
      <c r="AD22" s="647">
        <v>1516084</v>
      </c>
      <c r="AE22" s="647"/>
      <c r="AF22" s="647"/>
      <c r="AG22" s="647"/>
      <c r="AH22" s="647"/>
      <c r="AI22" s="647"/>
      <c r="AJ22" s="647"/>
      <c r="AK22" s="647"/>
      <c r="AL22" s="611">
        <v>67.900000000000006</v>
      </c>
      <c r="AM22" s="612"/>
      <c r="AN22" s="612"/>
      <c r="AO22" s="648"/>
      <c r="AP22" s="605" t="s">
        <v>269</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0" t="s">
        <v>270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271</v>
      </c>
      <c r="C23" s="606"/>
      <c r="D23" s="606"/>
      <c r="E23" s="606"/>
      <c r="F23" s="606"/>
      <c r="G23" s="606"/>
      <c r="H23" s="606"/>
      <c r="I23" s="606"/>
      <c r="J23" s="606"/>
      <c r="K23" s="606"/>
      <c r="L23" s="606"/>
      <c r="M23" s="606"/>
      <c r="N23" s="606"/>
      <c r="O23" s="606"/>
      <c r="P23" s="606"/>
      <c r="Q23" s="607"/>
      <c r="R23" s="608">
        <v>224985</v>
      </c>
      <c r="S23" s="609"/>
      <c r="T23" s="609"/>
      <c r="U23" s="609"/>
      <c r="V23" s="609"/>
      <c r="W23" s="609"/>
      <c r="X23" s="609"/>
      <c r="Y23" s="610"/>
      <c r="Z23" s="646">
        <v>6.2</v>
      </c>
      <c r="AA23" s="646"/>
      <c r="AB23" s="646"/>
      <c r="AC23" s="646"/>
      <c r="AD23" s="647" t="s">
        <v>122</v>
      </c>
      <c r="AE23" s="647"/>
      <c r="AF23" s="647"/>
      <c r="AG23" s="647"/>
      <c r="AH23" s="647"/>
      <c r="AI23" s="647"/>
      <c r="AJ23" s="647"/>
      <c r="AK23" s="647"/>
      <c r="AL23" s="611" t="s">
        <v>122</v>
      </c>
      <c r="AM23" s="612"/>
      <c r="AN23" s="612"/>
      <c r="AO23" s="648"/>
      <c r="AP23" s="605" t="s">
        <v>272</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2"/>
      <c r="CD23" s="660" t="s">
        <v>212</v>
      </c>
      <c r="CE23" s="661"/>
      <c r="CF23" s="661"/>
      <c r="CG23" s="661"/>
      <c r="CH23" s="661"/>
      <c r="CI23" s="661"/>
      <c r="CJ23" s="661"/>
      <c r="CK23" s="661"/>
      <c r="CL23" s="661"/>
      <c r="CM23" s="661"/>
      <c r="CN23" s="661"/>
      <c r="CO23" s="661"/>
      <c r="CP23" s="661"/>
      <c r="CQ23" s="662"/>
      <c r="CR23" s="660" t="s">
        <v>273</v>
      </c>
      <c r="CS23" s="661"/>
      <c r="CT23" s="661"/>
      <c r="CU23" s="661"/>
      <c r="CV23" s="661"/>
      <c r="CW23" s="661"/>
      <c r="CX23" s="661"/>
      <c r="CY23" s="662"/>
      <c r="CZ23" s="660" t="s">
        <v>274</v>
      </c>
      <c r="DA23" s="661"/>
      <c r="DB23" s="661"/>
      <c r="DC23" s="662"/>
      <c r="DD23" s="660" t="s">
        <v>275</v>
      </c>
      <c r="DE23" s="661"/>
      <c r="DF23" s="661"/>
      <c r="DG23" s="661"/>
      <c r="DH23" s="661"/>
      <c r="DI23" s="661"/>
      <c r="DJ23" s="661"/>
      <c r="DK23" s="662"/>
      <c r="DL23" s="698" t="s">
        <v>276</v>
      </c>
      <c r="DM23" s="699"/>
      <c r="DN23" s="699"/>
      <c r="DO23" s="699"/>
      <c r="DP23" s="699"/>
      <c r="DQ23" s="699"/>
      <c r="DR23" s="699"/>
      <c r="DS23" s="699"/>
      <c r="DT23" s="699"/>
      <c r="DU23" s="699"/>
      <c r="DV23" s="700"/>
      <c r="DW23" s="660" t="s">
        <v>277</v>
      </c>
      <c r="DX23" s="661"/>
      <c r="DY23" s="661"/>
      <c r="DZ23" s="661"/>
      <c r="EA23" s="661"/>
      <c r="EB23" s="661"/>
      <c r="EC23" s="662"/>
    </row>
    <row r="24" spans="2:133" ht="11.25" customHeight="1" x14ac:dyDescent="0.15">
      <c r="B24" s="605" t="s">
        <v>278</v>
      </c>
      <c r="C24" s="606"/>
      <c r="D24" s="606"/>
      <c r="E24" s="606"/>
      <c r="F24" s="606"/>
      <c r="G24" s="606"/>
      <c r="H24" s="606"/>
      <c r="I24" s="606"/>
      <c r="J24" s="606"/>
      <c r="K24" s="606"/>
      <c r="L24" s="606"/>
      <c r="M24" s="606"/>
      <c r="N24" s="606"/>
      <c r="O24" s="606"/>
      <c r="P24" s="606"/>
      <c r="Q24" s="607"/>
      <c r="R24" s="608">
        <v>4474</v>
      </c>
      <c r="S24" s="609"/>
      <c r="T24" s="609"/>
      <c r="U24" s="609"/>
      <c r="V24" s="609"/>
      <c r="W24" s="609"/>
      <c r="X24" s="609"/>
      <c r="Y24" s="610"/>
      <c r="Z24" s="646">
        <v>0.1</v>
      </c>
      <c r="AA24" s="646"/>
      <c r="AB24" s="646"/>
      <c r="AC24" s="646"/>
      <c r="AD24" s="647" t="s">
        <v>122</v>
      </c>
      <c r="AE24" s="647"/>
      <c r="AF24" s="647"/>
      <c r="AG24" s="647"/>
      <c r="AH24" s="647"/>
      <c r="AI24" s="647"/>
      <c r="AJ24" s="647"/>
      <c r="AK24" s="647"/>
      <c r="AL24" s="611" t="s">
        <v>122</v>
      </c>
      <c r="AM24" s="612"/>
      <c r="AN24" s="612"/>
      <c r="AO24" s="648"/>
      <c r="AP24" s="605" t="s">
        <v>279</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6" t="s">
        <v>280</v>
      </c>
      <c r="CE24" s="667"/>
      <c r="CF24" s="667"/>
      <c r="CG24" s="667"/>
      <c r="CH24" s="667"/>
      <c r="CI24" s="667"/>
      <c r="CJ24" s="667"/>
      <c r="CK24" s="667"/>
      <c r="CL24" s="667"/>
      <c r="CM24" s="667"/>
      <c r="CN24" s="667"/>
      <c r="CO24" s="667"/>
      <c r="CP24" s="667"/>
      <c r="CQ24" s="668"/>
      <c r="CR24" s="663">
        <v>990960</v>
      </c>
      <c r="CS24" s="664"/>
      <c r="CT24" s="664"/>
      <c r="CU24" s="664"/>
      <c r="CV24" s="664"/>
      <c r="CW24" s="664"/>
      <c r="CX24" s="664"/>
      <c r="CY24" s="689"/>
      <c r="CZ24" s="690">
        <v>29</v>
      </c>
      <c r="DA24" s="672"/>
      <c r="DB24" s="672"/>
      <c r="DC24" s="692"/>
      <c r="DD24" s="688">
        <v>930188</v>
      </c>
      <c r="DE24" s="664"/>
      <c r="DF24" s="664"/>
      <c r="DG24" s="664"/>
      <c r="DH24" s="664"/>
      <c r="DI24" s="664"/>
      <c r="DJ24" s="664"/>
      <c r="DK24" s="689"/>
      <c r="DL24" s="688">
        <v>834359</v>
      </c>
      <c r="DM24" s="664"/>
      <c r="DN24" s="664"/>
      <c r="DO24" s="664"/>
      <c r="DP24" s="664"/>
      <c r="DQ24" s="664"/>
      <c r="DR24" s="664"/>
      <c r="DS24" s="664"/>
      <c r="DT24" s="664"/>
      <c r="DU24" s="664"/>
      <c r="DV24" s="689"/>
      <c r="DW24" s="690">
        <v>37.200000000000003</v>
      </c>
      <c r="DX24" s="672"/>
      <c r="DY24" s="672"/>
      <c r="DZ24" s="672"/>
      <c r="EA24" s="672"/>
      <c r="EB24" s="672"/>
      <c r="EC24" s="691"/>
    </row>
    <row r="25" spans="2:133" ht="11.25" customHeight="1" x14ac:dyDescent="0.15">
      <c r="B25" s="605" t="s">
        <v>281</v>
      </c>
      <c r="C25" s="606"/>
      <c r="D25" s="606"/>
      <c r="E25" s="606"/>
      <c r="F25" s="606"/>
      <c r="G25" s="606"/>
      <c r="H25" s="606"/>
      <c r="I25" s="606"/>
      <c r="J25" s="606"/>
      <c r="K25" s="606"/>
      <c r="L25" s="606"/>
      <c r="M25" s="606"/>
      <c r="N25" s="606"/>
      <c r="O25" s="606"/>
      <c r="P25" s="606"/>
      <c r="Q25" s="607"/>
      <c r="R25" s="608">
        <v>2458238</v>
      </c>
      <c r="S25" s="609"/>
      <c r="T25" s="609"/>
      <c r="U25" s="609"/>
      <c r="V25" s="609"/>
      <c r="W25" s="609"/>
      <c r="X25" s="609"/>
      <c r="Y25" s="610"/>
      <c r="Z25" s="646">
        <v>67.7</v>
      </c>
      <c r="AA25" s="646"/>
      <c r="AB25" s="646"/>
      <c r="AC25" s="646"/>
      <c r="AD25" s="647">
        <v>2228779</v>
      </c>
      <c r="AE25" s="647"/>
      <c r="AF25" s="647"/>
      <c r="AG25" s="647"/>
      <c r="AH25" s="647"/>
      <c r="AI25" s="647"/>
      <c r="AJ25" s="647"/>
      <c r="AK25" s="647"/>
      <c r="AL25" s="611">
        <v>99.9</v>
      </c>
      <c r="AM25" s="612"/>
      <c r="AN25" s="612"/>
      <c r="AO25" s="648"/>
      <c r="AP25" s="605" t="s">
        <v>282</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283</v>
      </c>
      <c r="CE25" s="606"/>
      <c r="CF25" s="606"/>
      <c r="CG25" s="606"/>
      <c r="CH25" s="606"/>
      <c r="CI25" s="606"/>
      <c r="CJ25" s="606"/>
      <c r="CK25" s="606"/>
      <c r="CL25" s="606"/>
      <c r="CM25" s="606"/>
      <c r="CN25" s="606"/>
      <c r="CO25" s="606"/>
      <c r="CP25" s="606"/>
      <c r="CQ25" s="607"/>
      <c r="CR25" s="608">
        <v>556731</v>
      </c>
      <c r="CS25" s="621"/>
      <c r="CT25" s="621"/>
      <c r="CU25" s="621"/>
      <c r="CV25" s="621"/>
      <c r="CW25" s="621"/>
      <c r="CX25" s="621"/>
      <c r="CY25" s="622"/>
      <c r="CZ25" s="611">
        <v>16.3</v>
      </c>
      <c r="DA25" s="623"/>
      <c r="DB25" s="623"/>
      <c r="DC25" s="624"/>
      <c r="DD25" s="614">
        <v>535257</v>
      </c>
      <c r="DE25" s="621"/>
      <c r="DF25" s="621"/>
      <c r="DG25" s="621"/>
      <c r="DH25" s="621"/>
      <c r="DI25" s="621"/>
      <c r="DJ25" s="621"/>
      <c r="DK25" s="622"/>
      <c r="DL25" s="614">
        <v>486830</v>
      </c>
      <c r="DM25" s="621"/>
      <c r="DN25" s="621"/>
      <c r="DO25" s="621"/>
      <c r="DP25" s="621"/>
      <c r="DQ25" s="621"/>
      <c r="DR25" s="621"/>
      <c r="DS25" s="621"/>
      <c r="DT25" s="621"/>
      <c r="DU25" s="621"/>
      <c r="DV25" s="622"/>
      <c r="DW25" s="611">
        <v>21.7</v>
      </c>
      <c r="DX25" s="623"/>
      <c r="DY25" s="623"/>
      <c r="DZ25" s="623"/>
      <c r="EA25" s="623"/>
      <c r="EB25" s="623"/>
      <c r="EC25" s="635"/>
    </row>
    <row r="26" spans="2:133" ht="11.25" customHeight="1" x14ac:dyDescent="0.15">
      <c r="B26" s="605" t="s">
        <v>284</v>
      </c>
      <c r="C26" s="606"/>
      <c r="D26" s="606"/>
      <c r="E26" s="606"/>
      <c r="F26" s="606"/>
      <c r="G26" s="606"/>
      <c r="H26" s="606"/>
      <c r="I26" s="606"/>
      <c r="J26" s="606"/>
      <c r="K26" s="606"/>
      <c r="L26" s="606"/>
      <c r="M26" s="606"/>
      <c r="N26" s="606"/>
      <c r="O26" s="606"/>
      <c r="P26" s="606"/>
      <c r="Q26" s="607"/>
      <c r="R26" s="608" t="s">
        <v>122</v>
      </c>
      <c r="S26" s="609"/>
      <c r="T26" s="609"/>
      <c r="U26" s="609"/>
      <c r="V26" s="609"/>
      <c r="W26" s="609"/>
      <c r="X26" s="609"/>
      <c r="Y26" s="610"/>
      <c r="Z26" s="646" t="s">
        <v>122</v>
      </c>
      <c r="AA26" s="646"/>
      <c r="AB26" s="646"/>
      <c r="AC26" s="646"/>
      <c r="AD26" s="647" t="s">
        <v>122</v>
      </c>
      <c r="AE26" s="647"/>
      <c r="AF26" s="647"/>
      <c r="AG26" s="647"/>
      <c r="AH26" s="647"/>
      <c r="AI26" s="647"/>
      <c r="AJ26" s="647"/>
      <c r="AK26" s="647"/>
      <c r="AL26" s="611" t="s">
        <v>122</v>
      </c>
      <c r="AM26" s="612"/>
      <c r="AN26" s="612"/>
      <c r="AO26" s="648"/>
      <c r="AP26" s="605" t="s">
        <v>285</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286</v>
      </c>
      <c r="CE26" s="606"/>
      <c r="CF26" s="606"/>
      <c r="CG26" s="606"/>
      <c r="CH26" s="606"/>
      <c r="CI26" s="606"/>
      <c r="CJ26" s="606"/>
      <c r="CK26" s="606"/>
      <c r="CL26" s="606"/>
      <c r="CM26" s="606"/>
      <c r="CN26" s="606"/>
      <c r="CO26" s="606"/>
      <c r="CP26" s="606"/>
      <c r="CQ26" s="607"/>
      <c r="CR26" s="608">
        <v>340773</v>
      </c>
      <c r="CS26" s="609"/>
      <c r="CT26" s="609"/>
      <c r="CU26" s="609"/>
      <c r="CV26" s="609"/>
      <c r="CW26" s="609"/>
      <c r="CX26" s="609"/>
      <c r="CY26" s="610"/>
      <c r="CZ26" s="611">
        <v>10</v>
      </c>
      <c r="DA26" s="623"/>
      <c r="DB26" s="623"/>
      <c r="DC26" s="624"/>
      <c r="DD26" s="614">
        <v>319299</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287</v>
      </c>
      <c r="C27" s="606"/>
      <c r="D27" s="606"/>
      <c r="E27" s="606"/>
      <c r="F27" s="606"/>
      <c r="G27" s="606"/>
      <c r="H27" s="606"/>
      <c r="I27" s="606"/>
      <c r="J27" s="606"/>
      <c r="K27" s="606"/>
      <c r="L27" s="606"/>
      <c r="M27" s="606"/>
      <c r="N27" s="606"/>
      <c r="O27" s="606"/>
      <c r="P27" s="606"/>
      <c r="Q27" s="607"/>
      <c r="R27" s="608">
        <v>949</v>
      </c>
      <c r="S27" s="609"/>
      <c r="T27" s="609"/>
      <c r="U27" s="609"/>
      <c r="V27" s="609"/>
      <c r="W27" s="609"/>
      <c r="X27" s="609"/>
      <c r="Y27" s="610"/>
      <c r="Z27" s="646">
        <v>0</v>
      </c>
      <c r="AA27" s="646"/>
      <c r="AB27" s="646"/>
      <c r="AC27" s="646"/>
      <c r="AD27" s="647" t="s">
        <v>122</v>
      </c>
      <c r="AE27" s="647"/>
      <c r="AF27" s="647"/>
      <c r="AG27" s="647"/>
      <c r="AH27" s="647"/>
      <c r="AI27" s="647"/>
      <c r="AJ27" s="647"/>
      <c r="AK27" s="647"/>
      <c r="AL27" s="611" t="s">
        <v>122</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620105</v>
      </c>
      <c r="BH27" s="609"/>
      <c r="BI27" s="609"/>
      <c r="BJ27" s="609"/>
      <c r="BK27" s="609"/>
      <c r="BL27" s="609"/>
      <c r="BM27" s="609"/>
      <c r="BN27" s="610"/>
      <c r="BO27" s="646">
        <v>100</v>
      </c>
      <c r="BP27" s="646"/>
      <c r="BQ27" s="646"/>
      <c r="BR27" s="646"/>
      <c r="BS27" s="647">
        <v>93147</v>
      </c>
      <c r="BT27" s="647"/>
      <c r="BU27" s="647"/>
      <c r="BV27" s="647"/>
      <c r="BW27" s="647"/>
      <c r="BX27" s="647"/>
      <c r="BY27" s="647"/>
      <c r="BZ27" s="647"/>
      <c r="CA27" s="647"/>
      <c r="CB27" s="682"/>
      <c r="CD27" s="605" t="s">
        <v>289</v>
      </c>
      <c r="CE27" s="606"/>
      <c r="CF27" s="606"/>
      <c r="CG27" s="606"/>
      <c r="CH27" s="606"/>
      <c r="CI27" s="606"/>
      <c r="CJ27" s="606"/>
      <c r="CK27" s="606"/>
      <c r="CL27" s="606"/>
      <c r="CM27" s="606"/>
      <c r="CN27" s="606"/>
      <c r="CO27" s="606"/>
      <c r="CP27" s="606"/>
      <c r="CQ27" s="607"/>
      <c r="CR27" s="608">
        <v>70987</v>
      </c>
      <c r="CS27" s="621"/>
      <c r="CT27" s="621"/>
      <c r="CU27" s="621"/>
      <c r="CV27" s="621"/>
      <c r="CW27" s="621"/>
      <c r="CX27" s="621"/>
      <c r="CY27" s="622"/>
      <c r="CZ27" s="611">
        <v>2.1</v>
      </c>
      <c r="DA27" s="623"/>
      <c r="DB27" s="623"/>
      <c r="DC27" s="624"/>
      <c r="DD27" s="614">
        <v>33634</v>
      </c>
      <c r="DE27" s="621"/>
      <c r="DF27" s="621"/>
      <c r="DG27" s="621"/>
      <c r="DH27" s="621"/>
      <c r="DI27" s="621"/>
      <c r="DJ27" s="621"/>
      <c r="DK27" s="622"/>
      <c r="DL27" s="614">
        <v>30611</v>
      </c>
      <c r="DM27" s="621"/>
      <c r="DN27" s="621"/>
      <c r="DO27" s="621"/>
      <c r="DP27" s="621"/>
      <c r="DQ27" s="621"/>
      <c r="DR27" s="621"/>
      <c r="DS27" s="621"/>
      <c r="DT27" s="621"/>
      <c r="DU27" s="621"/>
      <c r="DV27" s="622"/>
      <c r="DW27" s="611">
        <v>1.4</v>
      </c>
      <c r="DX27" s="623"/>
      <c r="DY27" s="623"/>
      <c r="DZ27" s="623"/>
      <c r="EA27" s="623"/>
      <c r="EB27" s="623"/>
      <c r="EC27" s="635"/>
    </row>
    <row r="28" spans="2:133" ht="11.25" customHeight="1" x14ac:dyDescent="0.15">
      <c r="B28" s="605" t="s">
        <v>290</v>
      </c>
      <c r="C28" s="606"/>
      <c r="D28" s="606"/>
      <c r="E28" s="606"/>
      <c r="F28" s="606"/>
      <c r="G28" s="606"/>
      <c r="H28" s="606"/>
      <c r="I28" s="606"/>
      <c r="J28" s="606"/>
      <c r="K28" s="606"/>
      <c r="L28" s="606"/>
      <c r="M28" s="606"/>
      <c r="N28" s="606"/>
      <c r="O28" s="606"/>
      <c r="P28" s="606"/>
      <c r="Q28" s="607"/>
      <c r="R28" s="608">
        <v>22196</v>
      </c>
      <c r="S28" s="609"/>
      <c r="T28" s="609"/>
      <c r="U28" s="609"/>
      <c r="V28" s="609"/>
      <c r="W28" s="609"/>
      <c r="X28" s="609"/>
      <c r="Y28" s="610"/>
      <c r="Z28" s="646">
        <v>0.6</v>
      </c>
      <c r="AA28" s="646"/>
      <c r="AB28" s="646"/>
      <c r="AC28" s="646"/>
      <c r="AD28" s="647" t="s">
        <v>122</v>
      </c>
      <c r="AE28" s="647"/>
      <c r="AF28" s="647"/>
      <c r="AG28" s="647"/>
      <c r="AH28" s="647"/>
      <c r="AI28" s="647"/>
      <c r="AJ28" s="647"/>
      <c r="AK28" s="647"/>
      <c r="AL28" s="611" t="s">
        <v>122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363242</v>
      </c>
      <c r="CS28" s="609"/>
      <c r="CT28" s="609"/>
      <c r="CU28" s="609"/>
      <c r="CV28" s="609"/>
      <c r="CW28" s="609"/>
      <c r="CX28" s="609"/>
      <c r="CY28" s="610"/>
      <c r="CZ28" s="611">
        <v>10.6</v>
      </c>
      <c r="DA28" s="623"/>
      <c r="DB28" s="623"/>
      <c r="DC28" s="624"/>
      <c r="DD28" s="614">
        <v>361297</v>
      </c>
      <c r="DE28" s="609"/>
      <c r="DF28" s="609"/>
      <c r="DG28" s="609"/>
      <c r="DH28" s="609"/>
      <c r="DI28" s="609"/>
      <c r="DJ28" s="609"/>
      <c r="DK28" s="610"/>
      <c r="DL28" s="614">
        <v>316918</v>
      </c>
      <c r="DM28" s="609"/>
      <c r="DN28" s="609"/>
      <c r="DO28" s="609"/>
      <c r="DP28" s="609"/>
      <c r="DQ28" s="609"/>
      <c r="DR28" s="609"/>
      <c r="DS28" s="609"/>
      <c r="DT28" s="609"/>
      <c r="DU28" s="609"/>
      <c r="DV28" s="610"/>
      <c r="DW28" s="611">
        <v>14.1</v>
      </c>
      <c r="DX28" s="623"/>
      <c r="DY28" s="623"/>
      <c r="DZ28" s="623"/>
      <c r="EA28" s="623"/>
      <c r="EB28" s="623"/>
      <c r="EC28" s="635"/>
    </row>
    <row r="29" spans="2:133" ht="11.25" customHeight="1" x14ac:dyDescent="0.15">
      <c r="B29" s="605" t="s">
        <v>292</v>
      </c>
      <c r="C29" s="606"/>
      <c r="D29" s="606"/>
      <c r="E29" s="606"/>
      <c r="F29" s="606"/>
      <c r="G29" s="606"/>
      <c r="H29" s="606"/>
      <c r="I29" s="606"/>
      <c r="J29" s="606"/>
      <c r="K29" s="606"/>
      <c r="L29" s="606"/>
      <c r="M29" s="606"/>
      <c r="N29" s="606"/>
      <c r="O29" s="606"/>
      <c r="P29" s="606"/>
      <c r="Q29" s="607"/>
      <c r="R29" s="608">
        <v>1757</v>
      </c>
      <c r="S29" s="609"/>
      <c r="T29" s="609"/>
      <c r="U29" s="609"/>
      <c r="V29" s="609"/>
      <c r="W29" s="609"/>
      <c r="X29" s="609"/>
      <c r="Y29" s="610"/>
      <c r="Z29" s="646">
        <v>0</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293</v>
      </c>
      <c r="CE29" s="628"/>
      <c r="CF29" s="605" t="s">
        <v>66</v>
      </c>
      <c r="CG29" s="606"/>
      <c r="CH29" s="606"/>
      <c r="CI29" s="606"/>
      <c r="CJ29" s="606"/>
      <c r="CK29" s="606"/>
      <c r="CL29" s="606"/>
      <c r="CM29" s="606"/>
      <c r="CN29" s="606"/>
      <c r="CO29" s="606"/>
      <c r="CP29" s="606"/>
      <c r="CQ29" s="607"/>
      <c r="CR29" s="608">
        <v>363057</v>
      </c>
      <c r="CS29" s="621"/>
      <c r="CT29" s="621"/>
      <c r="CU29" s="621"/>
      <c r="CV29" s="621"/>
      <c r="CW29" s="621"/>
      <c r="CX29" s="621"/>
      <c r="CY29" s="622"/>
      <c r="CZ29" s="611">
        <v>10.6</v>
      </c>
      <c r="DA29" s="623"/>
      <c r="DB29" s="623"/>
      <c r="DC29" s="624"/>
      <c r="DD29" s="614">
        <v>361112</v>
      </c>
      <c r="DE29" s="621"/>
      <c r="DF29" s="621"/>
      <c r="DG29" s="621"/>
      <c r="DH29" s="621"/>
      <c r="DI29" s="621"/>
      <c r="DJ29" s="621"/>
      <c r="DK29" s="622"/>
      <c r="DL29" s="614">
        <v>316733</v>
      </c>
      <c r="DM29" s="621"/>
      <c r="DN29" s="621"/>
      <c r="DO29" s="621"/>
      <c r="DP29" s="621"/>
      <c r="DQ29" s="621"/>
      <c r="DR29" s="621"/>
      <c r="DS29" s="621"/>
      <c r="DT29" s="621"/>
      <c r="DU29" s="621"/>
      <c r="DV29" s="622"/>
      <c r="DW29" s="611">
        <v>14.1</v>
      </c>
      <c r="DX29" s="623"/>
      <c r="DY29" s="623"/>
      <c r="DZ29" s="623"/>
      <c r="EA29" s="623"/>
      <c r="EB29" s="623"/>
      <c r="EC29" s="635"/>
    </row>
    <row r="30" spans="2:133" ht="11.25" customHeight="1" x14ac:dyDescent="0.15">
      <c r="B30" s="605" t="s">
        <v>294</v>
      </c>
      <c r="C30" s="606"/>
      <c r="D30" s="606"/>
      <c r="E30" s="606"/>
      <c r="F30" s="606"/>
      <c r="G30" s="606"/>
      <c r="H30" s="606"/>
      <c r="I30" s="606"/>
      <c r="J30" s="606"/>
      <c r="K30" s="606"/>
      <c r="L30" s="606"/>
      <c r="M30" s="606"/>
      <c r="N30" s="606"/>
      <c r="O30" s="606"/>
      <c r="P30" s="606"/>
      <c r="Q30" s="607"/>
      <c r="R30" s="608">
        <v>247168</v>
      </c>
      <c r="S30" s="609"/>
      <c r="T30" s="609"/>
      <c r="U30" s="609"/>
      <c r="V30" s="609"/>
      <c r="W30" s="609"/>
      <c r="X30" s="609"/>
      <c r="Y30" s="610"/>
      <c r="Z30" s="646">
        <v>6.8</v>
      </c>
      <c r="AA30" s="646"/>
      <c r="AB30" s="646"/>
      <c r="AC30" s="646"/>
      <c r="AD30" s="647" t="s">
        <v>122</v>
      </c>
      <c r="AE30" s="647"/>
      <c r="AF30" s="647"/>
      <c r="AG30" s="647"/>
      <c r="AH30" s="647"/>
      <c r="AI30" s="647"/>
      <c r="AJ30" s="647"/>
      <c r="AK30" s="647"/>
      <c r="AL30" s="611" t="s">
        <v>122</v>
      </c>
      <c r="AM30" s="612"/>
      <c r="AN30" s="612"/>
      <c r="AO30" s="648"/>
      <c r="AP30" s="660" t="s">
        <v>212</v>
      </c>
      <c r="AQ30" s="661"/>
      <c r="AR30" s="661"/>
      <c r="AS30" s="661"/>
      <c r="AT30" s="661"/>
      <c r="AU30" s="661"/>
      <c r="AV30" s="661"/>
      <c r="AW30" s="661"/>
      <c r="AX30" s="661"/>
      <c r="AY30" s="661"/>
      <c r="AZ30" s="661"/>
      <c r="BA30" s="661"/>
      <c r="BB30" s="661"/>
      <c r="BC30" s="661"/>
      <c r="BD30" s="661"/>
      <c r="BE30" s="661"/>
      <c r="BF30" s="662"/>
      <c r="BG30" s="660" t="s">
        <v>295</v>
      </c>
      <c r="BH30" s="680"/>
      <c r="BI30" s="680"/>
      <c r="BJ30" s="680"/>
      <c r="BK30" s="680"/>
      <c r="BL30" s="680"/>
      <c r="BM30" s="680"/>
      <c r="BN30" s="680"/>
      <c r="BO30" s="680"/>
      <c r="BP30" s="680"/>
      <c r="BQ30" s="681"/>
      <c r="BR30" s="660" t="s">
        <v>296</v>
      </c>
      <c r="BS30" s="680"/>
      <c r="BT30" s="680"/>
      <c r="BU30" s="680"/>
      <c r="BV30" s="680"/>
      <c r="BW30" s="680"/>
      <c r="BX30" s="680"/>
      <c r="BY30" s="680"/>
      <c r="BZ30" s="680"/>
      <c r="CA30" s="680"/>
      <c r="CB30" s="681"/>
      <c r="CD30" s="629"/>
      <c r="CE30" s="630"/>
      <c r="CF30" s="605" t="s">
        <v>297</v>
      </c>
      <c r="CG30" s="606"/>
      <c r="CH30" s="606"/>
      <c r="CI30" s="606"/>
      <c r="CJ30" s="606"/>
      <c r="CK30" s="606"/>
      <c r="CL30" s="606"/>
      <c r="CM30" s="606"/>
      <c r="CN30" s="606"/>
      <c r="CO30" s="606"/>
      <c r="CP30" s="606"/>
      <c r="CQ30" s="607"/>
      <c r="CR30" s="608">
        <v>357718</v>
      </c>
      <c r="CS30" s="609"/>
      <c r="CT30" s="609"/>
      <c r="CU30" s="609"/>
      <c r="CV30" s="609"/>
      <c r="CW30" s="609"/>
      <c r="CX30" s="609"/>
      <c r="CY30" s="610"/>
      <c r="CZ30" s="611">
        <v>10.5</v>
      </c>
      <c r="DA30" s="623"/>
      <c r="DB30" s="623"/>
      <c r="DC30" s="624"/>
      <c r="DD30" s="614">
        <v>355773</v>
      </c>
      <c r="DE30" s="609"/>
      <c r="DF30" s="609"/>
      <c r="DG30" s="609"/>
      <c r="DH30" s="609"/>
      <c r="DI30" s="609"/>
      <c r="DJ30" s="609"/>
      <c r="DK30" s="610"/>
      <c r="DL30" s="614">
        <v>311394</v>
      </c>
      <c r="DM30" s="609"/>
      <c r="DN30" s="609"/>
      <c r="DO30" s="609"/>
      <c r="DP30" s="609"/>
      <c r="DQ30" s="609"/>
      <c r="DR30" s="609"/>
      <c r="DS30" s="609"/>
      <c r="DT30" s="609"/>
      <c r="DU30" s="609"/>
      <c r="DV30" s="610"/>
      <c r="DW30" s="611">
        <v>13.9</v>
      </c>
      <c r="DX30" s="623"/>
      <c r="DY30" s="623"/>
      <c r="DZ30" s="623"/>
      <c r="EA30" s="623"/>
      <c r="EB30" s="623"/>
      <c r="EC30" s="635"/>
    </row>
    <row r="31" spans="2:133" ht="11.25" customHeight="1" x14ac:dyDescent="0.15">
      <c r="B31" s="683" t="s">
        <v>298</v>
      </c>
      <c r="C31" s="684"/>
      <c r="D31" s="684"/>
      <c r="E31" s="684"/>
      <c r="F31" s="684"/>
      <c r="G31" s="684"/>
      <c r="H31" s="684"/>
      <c r="I31" s="684"/>
      <c r="J31" s="684"/>
      <c r="K31" s="684"/>
      <c r="L31" s="684"/>
      <c r="M31" s="684"/>
      <c r="N31" s="684"/>
      <c r="O31" s="684"/>
      <c r="P31" s="684"/>
      <c r="Q31" s="685"/>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4" t="s">
        <v>299</v>
      </c>
      <c r="AQ31" s="675"/>
      <c r="AR31" s="675"/>
      <c r="AS31" s="675"/>
      <c r="AT31" s="676" t="s">
        <v>300</v>
      </c>
      <c r="AU31" s="212"/>
      <c r="AV31" s="212"/>
      <c r="AW31" s="212"/>
      <c r="AX31" s="666" t="s">
        <v>178</v>
      </c>
      <c r="AY31" s="667"/>
      <c r="AZ31" s="667"/>
      <c r="BA31" s="667"/>
      <c r="BB31" s="667"/>
      <c r="BC31" s="667"/>
      <c r="BD31" s="667"/>
      <c r="BE31" s="667"/>
      <c r="BF31" s="668"/>
      <c r="BG31" s="670">
        <v>99.7</v>
      </c>
      <c r="BH31" s="671"/>
      <c r="BI31" s="671"/>
      <c r="BJ31" s="671"/>
      <c r="BK31" s="671"/>
      <c r="BL31" s="671"/>
      <c r="BM31" s="672">
        <v>99.3</v>
      </c>
      <c r="BN31" s="671"/>
      <c r="BO31" s="671"/>
      <c r="BP31" s="671"/>
      <c r="BQ31" s="673"/>
      <c r="BR31" s="670">
        <v>99.7</v>
      </c>
      <c r="BS31" s="671"/>
      <c r="BT31" s="671"/>
      <c r="BU31" s="671"/>
      <c r="BV31" s="671"/>
      <c r="BW31" s="671"/>
      <c r="BX31" s="672">
        <v>99.4</v>
      </c>
      <c r="BY31" s="671"/>
      <c r="BZ31" s="671"/>
      <c r="CA31" s="671"/>
      <c r="CB31" s="673"/>
      <c r="CD31" s="629"/>
      <c r="CE31" s="630"/>
      <c r="CF31" s="605" t="s">
        <v>301</v>
      </c>
      <c r="CG31" s="606"/>
      <c r="CH31" s="606"/>
      <c r="CI31" s="606"/>
      <c r="CJ31" s="606"/>
      <c r="CK31" s="606"/>
      <c r="CL31" s="606"/>
      <c r="CM31" s="606"/>
      <c r="CN31" s="606"/>
      <c r="CO31" s="606"/>
      <c r="CP31" s="606"/>
      <c r="CQ31" s="607"/>
      <c r="CR31" s="608">
        <v>5339</v>
      </c>
      <c r="CS31" s="621"/>
      <c r="CT31" s="621"/>
      <c r="CU31" s="621"/>
      <c r="CV31" s="621"/>
      <c r="CW31" s="621"/>
      <c r="CX31" s="621"/>
      <c r="CY31" s="622"/>
      <c r="CZ31" s="611">
        <v>0.2</v>
      </c>
      <c r="DA31" s="623"/>
      <c r="DB31" s="623"/>
      <c r="DC31" s="624"/>
      <c r="DD31" s="614">
        <v>5339</v>
      </c>
      <c r="DE31" s="621"/>
      <c r="DF31" s="621"/>
      <c r="DG31" s="621"/>
      <c r="DH31" s="621"/>
      <c r="DI31" s="621"/>
      <c r="DJ31" s="621"/>
      <c r="DK31" s="622"/>
      <c r="DL31" s="614">
        <v>5339</v>
      </c>
      <c r="DM31" s="621"/>
      <c r="DN31" s="621"/>
      <c r="DO31" s="621"/>
      <c r="DP31" s="621"/>
      <c r="DQ31" s="621"/>
      <c r="DR31" s="621"/>
      <c r="DS31" s="621"/>
      <c r="DT31" s="621"/>
      <c r="DU31" s="621"/>
      <c r="DV31" s="622"/>
      <c r="DW31" s="611">
        <v>0.2</v>
      </c>
      <c r="DX31" s="623"/>
      <c r="DY31" s="623"/>
      <c r="DZ31" s="623"/>
      <c r="EA31" s="623"/>
      <c r="EB31" s="623"/>
      <c r="EC31" s="635"/>
    </row>
    <row r="32" spans="2:133" ht="11.25" customHeight="1" x14ac:dyDescent="0.15">
      <c r="B32" s="605" t="s">
        <v>302</v>
      </c>
      <c r="C32" s="606"/>
      <c r="D32" s="606"/>
      <c r="E32" s="606"/>
      <c r="F32" s="606"/>
      <c r="G32" s="606"/>
      <c r="H32" s="606"/>
      <c r="I32" s="606"/>
      <c r="J32" s="606"/>
      <c r="K32" s="606"/>
      <c r="L32" s="606"/>
      <c r="M32" s="606"/>
      <c r="N32" s="606"/>
      <c r="O32" s="606"/>
      <c r="P32" s="606"/>
      <c r="Q32" s="607"/>
      <c r="R32" s="608">
        <v>184067</v>
      </c>
      <c r="S32" s="609"/>
      <c r="T32" s="609"/>
      <c r="U32" s="609"/>
      <c r="V32" s="609"/>
      <c r="W32" s="609"/>
      <c r="X32" s="609"/>
      <c r="Y32" s="610"/>
      <c r="Z32" s="646">
        <v>5.0999999999999996</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303</v>
      </c>
      <c r="AX32" s="605" t="s">
        <v>304</v>
      </c>
      <c r="AY32" s="606"/>
      <c r="AZ32" s="606"/>
      <c r="BA32" s="606"/>
      <c r="BB32" s="606"/>
      <c r="BC32" s="606"/>
      <c r="BD32" s="606"/>
      <c r="BE32" s="606"/>
      <c r="BF32" s="607"/>
      <c r="BG32" s="679">
        <v>99.4</v>
      </c>
      <c r="BH32" s="621"/>
      <c r="BI32" s="621"/>
      <c r="BJ32" s="621"/>
      <c r="BK32" s="621"/>
      <c r="BL32" s="621"/>
      <c r="BM32" s="612">
        <v>99</v>
      </c>
      <c r="BN32" s="621"/>
      <c r="BO32" s="621"/>
      <c r="BP32" s="621"/>
      <c r="BQ32" s="644"/>
      <c r="BR32" s="679">
        <v>99.6</v>
      </c>
      <c r="BS32" s="621"/>
      <c r="BT32" s="621"/>
      <c r="BU32" s="621"/>
      <c r="BV32" s="621"/>
      <c r="BW32" s="621"/>
      <c r="BX32" s="612">
        <v>99.2</v>
      </c>
      <c r="BY32" s="621"/>
      <c r="BZ32" s="621"/>
      <c r="CA32" s="621"/>
      <c r="CB32" s="644"/>
      <c r="CD32" s="631"/>
      <c r="CE32" s="632"/>
      <c r="CF32" s="605" t="s">
        <v>305</v>
      </c>
      <c r="CG32" s="606"/>
      <c r="CH32" s="606"/>
      <c r="CI32" s="606"/>
      <c r="CJ32" s="606"/>
      <c r="CK32" s="606"/>
      <c r="CL32" s="606"/>
      <c r="CM32" s="606"/>
      <c r="CN32" s="606"/>
      <c r="CO32" s="606"/>
      <c r="CP32" s="606"/>
      <c r="CQ32" s="607"/>
      <c r="CR32" s="608">
        <v>185</v>
      </c>
      <c r="CS32" s="609"/>
      <c r="CT32" s="609"/>
      <c r="CU32" s="609"/>
      <c r="CV32" s="609"/>
      <c r="CW32" s="609"/>
      <c r="CX32" s="609"/>
      <c r="CY32" s="610"/>
      <c r="CZ32" s="611">
        <v>0</v>
      </c>
      <c r="DA32" s="623"/>
      <c r="DB32" s="623"/>
      <c r="DC32" s="624"/>
      <c r="DD32" s="614">
        <v>185</v>
      </c>
      <c r="DE32" s="609"/>
      <c r="DF32" s="609"/>
      <c r="DG32" s="609"/>
      <c r="DH32" s="609"/>
      <c r="DI32" s="609"/>
      <c r="DJ32" s="609"/>
      <c r="DK32" s="610"/>
      <c r="DL32" s="614">
        <v>185</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306</v>
      </c>
      <c r="C33" s="606"/>
      <c r="D33" s="606"/>
      <c r="E33" s="606"/>
      <c r="F33" s="606"/>
      <c r="G33" s="606"/>
      <c r="H33" s="606"/>
      <c r="I33" s="606"/>
      <c r="J33" s="606"/>
      <c r="K33" s="606"/>
      <c r="L33" s="606"/>
      <c r="M33" s="606"/>
      <c r="N33" s="606"/>
      <c r="O33" s="606"/>
      <c r="P33" s="606"/>
      <c r="Q33" s="607"/>
      <c r="R33" s="608">
        <v>11657</v>
      </c>
      <c r="S33" s="609"/>
      <c r="T33" s="609"/>
      <c r="U33" s="609"/>
      <c r="V33" s="609"/>
      <c r="W33" s="609"/>
      <c r="X33" s="609"/>
      <c r="Y33" s="610"/>
      <c r="Z33" s="646">
        <v>0.3</v>
      </c>
      <c r="AA33" s="646"/>
      <c r="AB33" s="646"/>
      <c r="AC33" s="646"/>
      <c r="AD33" s="647">
        <v>2773</v>
      </c>
      <c r="AE33" s="647"/>
      <c r="AF33" s="647"/>
      <c r="AG33" s="647"/>
      <c r="AH33" s="647"/>
      <c r="AI33" s="647"/>
      <c r="AJ33" s="647"/>
      <c r="AK33" s="647"/>
      <c r="AL33" s="611">
        <v>0.1</v>
      </c>
      <c r="AM33" s="612"/>
      <c r="AN33" s="612"/>
      <c r="AO33" s="648"/>
      <c r="AP33" s="651"/>
      <c r="AQ33" s="652"/>
      <c r="AR33" s="652"/>
      <c r="AS33" s="652"/>
      <c r="AT33" s="678"/>
      <c r="AU33" s="213"/>
      <c r="AV33" s="213"/>
      <c r="AW33" s="213"/>
      <c r="AX33" s="589" t="s">
        <v>307</v>
      </c>
      <c r="AY33" s="590"/>
      <c r="AZ33" s="590"/>
      <c r="BA33" s="590"/>
      <c r="BB33" s="590"/>
      <c r="BC33" s="590"/>
      <c r="BD33" s="590"/>
      <c r="BE33" s="590"/>
      <c r="BF33" s="591"/>
      <c r="BG33" s="669">
        <v>99.7</v>
      </c>
      <c r="BH33" s="593"/>
      <c r="BI33" s="593"/>
      <c r="BJ33" s="593"/>
      <c r="BK33" s="593"/>
      <c r="BL33" s="593"/>
      <c r="BM33" s="639">
        <v>99.4</v>
      </c>
      <c r="BN33" s="593"/>
      <c r="BO33" s="593"/>
      <c r="BP33" s="593"/>
      <c r="BQ33" s="656"/>
      <c r="BR33" s="669">
        <v>99.7</v>
      </c>
      <c r="BS33" s="593"/>
      <c r="BT33" s="593"/>
      <c r="BU33" s="593"/>
      <c r="BV33" s="593"/>
      <c r="BW33" s="593"/>
      <c r="BX33" s="639">
        <v>99.5</v>
      </c>
      <c r="BY33" s="593"/>
      <c r="BZ33" s="593"/>
      <c r="CA33" s="593"/>
      <c r="CB33" s="656"/>
      <c r="CD33" s="605" t="s">
        <v>308</v>
      </c>
      <c r="CE33" s="606"/>
      <c r="CF33" s="606"/>
      <c r="CG33" s="606"/>
      <c r="CH33" s="606"/>
      <c r="CI33" s="606"/>
      <c r="CJ33" s="606"/>
      <c r="CK33" s="606"/>
      <c r="CL33" s="606"/>
      <c r="CM33" s="606"/>
      <c r="CN33" s="606"/>
      <c r="CO33" s="606"/>
      <c r="CP33" s="606"/>
      <c r="CQ33" s="607"/>
      <c r="CR33" s="608">
        <v>1792408</v>
      </c>
      <c r="CS33" s="621"/>
      <c r="CT33" s="621"/>
      <c r="CU33" s="621"/>
      <c r="CV33" s="621"/>
      <c r="CW33" s="621"/>
      <c r="CX33" s="621"/>
      <c r="CY33" s="622"/>
      <c r="CZ33" s="611">
        <v>52.4</v>
      </c>
      <c r="DA33" s="623"/>
      <c r="DB33" s="623"/>
      <c r="DC33" s="624"/>
      <c r="DD33" s="614">
        <v>1508696</v>
      </c>
      <c r="DE33" s="621"/>
      <c r="DF33" s="621"/>
      <c r="DG33" s="621"/>
      <c r="DH33" s="621"/>
      <c r="DI33" s="621"/>
      <c r="DJ33" s="621"/>
      <c r="DK33" s="622"/>
      <c r="DL33" s="614">
        <v>979368</v>
      </c>
      <c r="DM33" s="621"/>
      <c r="DN33" s="621"/>
      <c r="DO33" s="621"/>
      <c r="DP33" s="621"/>
      <c r="DQ33" s="621"/>
      <c r="DR33" s="621"/>
      <c r="DS33" s="621"/>
      <c r="DT33" s="621"/>
      <c r="DU33" s="621"/>
      <c r="DV33" s="622"/>
      <c r="DW33" s="611">
        <v>43.7</v>
      </c>
      <c r="DX33" s="623"/>
      <c r="DY33" s="623"/>
      <c r="DZ33" s="623"/>
      <c r="EA33" s="623"/>
      <c r="EB33" s="623"/>
      <c r="EC33" s="635"/>
    </row>
    <row r="34" spans="2:133" ht="11.25" customHeight="1" x14ac:dyDescent="0.15">
      <c r="B34" s="605" t="s">
        <v>309</v>
      </c>
      <c r="C34" s="606"/>
      <c r="D34" s="606"/>
      <c r="E34" s="606"/>
      <c r="F34" s="606"/>
      <c r="G34" s="606"/>
      <c r="H34" s="606"/>
      <c r="I34" s="606"/>
      <c r="J34" s="606"/>
      <c r="K34" s="606"/>
      <c r="L34" s="606"/>
      <c r="M34" s="606"/>
      <c r="N34" s="606"/>
      <c r="O34" s="606"/>
      <c r="P34" s="606"/>
      <c r="Q34" s="607"/>
      <c r="R34" s="608">
        <v>19767</v>
      </c>
      <c r="S34" s="609"/>
      <c r="T34" s="609"/>
      <c r="U34" s="609"/>
      <c r="V34" s="609"/>
      <c r="W34" s="609"/>
      <c r="X34" s="609"/>
      <c r="Y34" s="610"/>
      <c r="Z34" s="646">
        <v>0.5</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310</v>
      </c>
      <c r="CE34" s="606"/>
      <c r="CF34" s="606"/>
      <c r="CG34" s="606"/>
      <c r="CH34" s="606"/>
      <c r="CI34" s="606"/>
      <c r="CJ34" s="606"/>
      <c r="CK34" s="606"/>
      <c r="CL34" s="606"/>
      <c r="CM34" s="606"/>
      <c r="CN34" s="606"/>
      <c r="CO34" s="606"/>
      <c r="CP34" s="606"/>
      <c r="CQ34" s="607"/>
      <c r="CR34" s="608">
        <v>628000</v>
      </c>
      <c r="CS34" s="609"/>
      <c r="CT34" s="609"/>
      <c r="CU34" s="609"/>
      <c r="CV34" s="609"/>
      <c r="CW34" s="609"/>
      <c r="CX34" s="609"/>
      <c r="CY34" s="610"/>
      <c r="CZ34" s="611">
        <v>18.3</v>
      </c>
      <c r="DA34" s="623"/>
      <c r="DB34" s="623"/>
      <c r="DC34" s="624"/>
      <c r="DD34" s="614">
        <v>447750</v>
      </c>
      <c r="DE34" s="609"/>
      <c r="DF34" s="609"/>
      <c r="DG34" s="609"/>
      <c r="DH34" s="609"/>
      <c r="DI34" s="609"/>
      <c r="DJ34" s="609"/>
      <c r="DK34" s="610"/>
      <c r="DL34" s="614">
        <v>334778</v>
      </c>
      <c r="DM34" s="609"/>
      <c r="DN34" s="609"/>
      <c r="DO34" s="609"/>
      <c r="DP34" s="609"/>
      <c r="DQ34" s="609"/>
      <c r="DR34" s="609"/>
      <c r="DS34" s="609"/>
      <c r="DT34" s="609"/>
      <c r="DU34" s="609"/>
      <c r="DV34" s="610"/>
      <c r="DW34" s="611">
        <v>14.9</v>
      </c>
      <c r="DX34" s="623"/>
      <c r="DY34" s="623"/>
      <c r="DZ34" s="623"/>
      <c r="EA34" s="623"/>
      <c r="EB34" s="623"/>
      <c r="EC34" s="635"/>
    </row>
    <row r="35" spans="2:133" ht="11.25" customHeight="1" x14ac:dyDescent="0.15">
      <c r="B35" s="605" t="s">
        <v>311</v>
      </c>
      <c r="C35" s="606"/>
      <c r="D35" s="606"/>
      <c r="E35" s="606"/>
      <c r="F35" s="606"/>
      <c r="G35" s="606"/>
      <c r="H35" s="606"/>
      <c r="I35" s="606"/>
      <c r="J35" s="606"/>
      <c r="K35" s="606"/>
      <c r="L35" s="606"/>
      <c r="M35" s="606"/>
      <c r="N35" s="606"/>
      <c r="O35" s="606"/>
      <c r="P35" s="606"/>
      <c r="Q35" s="607"/>
      <c r="R35" s="608">
        <v>200906</v>
      </c>
      <c r="S35" s="609"/>
      <c r="T35" s="609"/>
      <c r="U35" s="609"/>
      <c r="V35" s="609"/>
      <c r="W35" s="609"/>
      <c r="X35" s="609"/>
      <c r="Y35" s="610"/>
      <c r="Z35" s="646">
        <v>5.5</v>
      </c>
      <c r="AA35" s="646"/>
      <c r="AB35" s="646"/>
      <c r="AC35" s="646"/>
      <c r="AD35" s="647" t="s">
        <v>122</v>
      </c>
      <c r="AE35" s="647"/>
      <c r="AF35" s="647"/>
      <c r="AG35" s="647"/>
      <c r="AH35" s="647"/>
      <c r="AI35" s="647"/>
      <c r="AJ35" s="647"/>
      <c r="AK35" s="647"/>
      <c r="AL35" s="611" t="s">
        <v>122</v>
      </c>
      <c r="AM35" s="612"/>
      <c r="AN35" s="612"/>
      <c r="AO35" s="648"/>
      <c r="AP35" s="218"/>
      <c r="AQ35" s="660" t="s">
        <v>312</v>
      </c>
      <c r="AR35" s="661"/>
      <c r="AS35" s="661"/>
      <c r="AT35" s="661"/>
      <c r="AU35" s="661"/>
      <c r="AV35" s="661"/>
      <c r="AW35" s="661"/>
      <c r="AX35" s="661"/>
      <c r="AY35" s="661"/>
      <c r="AZ35" s="661"/>
      <c r="BA35" s="661"/>
      <c r="BB35" s="661"/>
      <c r="BC35" s="661"/>
      <c r="BD35" s="661"/>
      <c r="BE35" s="661"/>
      <c r="BF35" s="662"/>
      <c r="BG35" s="660" t="s">
        <v>313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314</v>
      </c>
      <c r="CE35" s="606"/>
      <c r="CF35" s="606"/>
      <c r="CG35" s="606"/>
      <c r="CH35" s="606"/>
      <c r="CI35" s="606"/>
      <c r="CJ35" s="606"/>
      <c r="CK35" s="606"/>
      <c r="CL35" s="606"/>
      <c r="CM35" s="606"/>
      <c r="CN35" s="606"/>
      <c r="CO35" s="606"/>
      <c r="CP35" s="606"/>
      <c r="CQ35" s="607"/>
      <c r="CR35" s="608">
        <v>167991</v>
      </c>
      <c r="CS35" s="621"/>
      <c r="CT35" s="621"/>
      <c r="CU35" s="621"/>
      <c r="CV35" s="621"/>
      <c r="CW35" s="621"/>
      <c r="CX35" s="621"/>
      <c r="CY35" s="622"/>
      <c r="CZ35" s="611">
        <v>4.9000000000000004</v>
      </c>
      <c r="DA35" s="623"/>
      <c r="DB35" s="623"/>
      <c r="DC35" s="624"/>
      <c r="DD35" s="614">
        <v>166441</v>
      </c>
      <c r="DE35" s="621"/>
      <c r="DF35" s="621"/>
      <c r="DG35" s="621"/>
      <c r="DH35" s="621"/>
      <c r="DI35" s="621"/>
      <c r="DJ35" s="621"/>
      <c r="DK35" s="622"/>
      <c r="DL35" s="614">
        <v>127515</v>
      </c>
      <c r="DM35" s="621"/>
      <c r="DN35" s="621"/>
      <c r="DO35" s="621"/>
      <c r="DP35" s="621"/>
      <c r="DQ35" s="621"/>
      <c r="DR35" s="621"/>
      <c r="DS35" s="621"/>
      <c r="DT35" s="621"/>
      <c r="DU35" s="621"/>
      <c r="DV35" s="622"/>
      <c r="DW35" s="611">
        <v>5.7</v>
      </c>
      <c r="DX35" s="623"/>
      <c r="DY35" s="623"/>
      <c r="DZ35" s="623"/>
      <c r="EA35" s="623"/>
      <c r="EB35" s="623"/>
      <c r="EC35" s="635"/>
    </row>
    <row r="36" spans="2:133" ht="11.25" customHeight="1" x14ac:dyDescent="0.15">
      <c r="B36" s="605" t="s">
        <v>315</v>
      </c>
      <c r="C36" s="606"/>
      <c r="D36" s="606"/>
      <c r="E36" s="606"/>
      <c r="F36" s="606"/>
      <c r="G36" s="606"/>
      <c r="H36" s="606"/>
      <c r="I36" s="606"/>
      <c r="J36" s="606"/>
      <c r="K36" s="606"/>
      <c r="L36" s="606"/>
      <c r="M36" s="606"/>
      <c r="N36" s="606"/>
      <c r="O36" s="606"/>
      <c r="P36" s="606"/>
      <c r="Q36" s="607"/>
      <c r="R36" s="608">
        <v>107524</v>
      </c>
      <c r="S36" s="609"/>
      <c r="T36" s="609"/>
      <c r="U36" s="609"/>
      <c r="V36" s="609"/>
      <c r="W36" s="609"/>
      <c r="X36" s="609"/>
      <c r="Y36" s="610"/>
      <c r="Z36" s="646">
        <v>3</v>
      </c>
      <c r="AA36" s="646"/>
      <c r="AB36" s="646"/>
      <c r="AC36" s="646"/>
      <c r="AD36" s="647" t="s">
        <v>122</v>
      </c>
      <c r="AE36" s="647"/>
      <c r="AF36" s="647"/>
      <c r="AG36" s="647"/>
      <c r="AH36" s="647"/>
      <c r="AI36" s="647"/>
      <c r="AJ36" s="647"/>
      <c r="AK36" s="647"/>
      <c r="AL36" s="611" t="s">
        <v>122</v>
      </c>
      <c r="AM36" s="612"/>
      <c r="AN36" s="612"/>
      <c r="AO36" s="648"/>
      <c r="AP36" s="218"/>
      <c r="AQ36" s="657" t="s">
        <v>316</v>
      </c>
      <c r="AR36" s="658"/>
      <c r="AS36" s="658"/>
      <c r="AT36" s="658"/>
      <c r="AU36" s="658"/>
      <c r="AV36" s="658"/>
      <c r="AW36" s="658"/>
      <c r="AX36" s="658"/>
      <c r="AY36" s="659"/>
      <c r="AZ36" s="663">
        <v>436495</v>
      </c>
      <c r="BA36" s="664"/>
      <c r="BB36" s="664"/>
      <c r="BC36" s="664"/>
      <c r="BD36" s="664"/>
      <c r="BE36" s="664"/>
      <c r="BF36" s="665"/>
      <c r="BG36" s="666" t="s">
        <v>317</v>
      </c>
      <c r="BH36" s="667"/>
      <c r="BI36" s="667"/>
      <c r="BJ36" s="667"/>
      <c r="BK36" s="667"/>
      <c r="BL36" s="667"/>
      <c r="BM36" s="667"/>
      <c r="BN36" s="667"/>
      <c r="BO36" s="667"/>
      <c r="BP36" s="667"/>
      <c r="BQ36" s="667"/>
      <c r="BR36" s="667"/>
      <c r="BS36" s="667"/>
      <c r="BT36" s="667"/>
      <c r="BU36" s="668"/>
      <c r="BV36" s="663">
        <v>22161</v>
      </c>
      <c r="BW36" s="664"/>
      <c r="BX36" s="664"/>
      <c r="BY36" s="664"/>
      <c r="BZ36" s="664"/>
      <c r="CA36" s="664"/>
      <c r="CB36" s="665"/>
      <c r="CD36" s="605" t="s">
        <v>318</v>
      </c>
      <c r="CE36" s="606"/>
      <c r="CF36" s="606"/>
      <c r="CG36" s="606"/>
      <c r="CH36" s="606"/>
      <c r="CI36" s="606"/>
      <c r="CJ36" s="606"/>
      <c r="CK36" s="606"/>
      <c r="CL36" s="606"/>
      <c r="CM36" s="606"/>
      <c r="CN36" s="606"/>
      <c r="CO36" s="606"/>
      <c r="CP36" s="606"/>
      <c r="CQ36" s="607"/>
      <c r="CR36" s="608">
        <v>631297</v>
      </c>
      <c r="CS36" s="609"/>
      <c r="CT36" s="609"/>
      <c r="CU36" s="609"/>
      <c r="CV36" s="609"/>
      <c r="CW36" s="609"/>
      <c r="CX36" s="609"/>
      <c r="CY36" s="610"/>
      <c r="CZ36" s="611">
        <v>18.399999999999999</v>
      </c>
      <c r="DA36" s="623"/>
      <c r="DB36" s="623"/>
      <c r="DC36" s="624"/>
      <c r="DD36" s="614">
        <v>586864</v>
      </c>
      <c r="DE36" s="609"/>
      <c r="DF36" s="609"/>
      <c r="DG36" s="609"/>
      <c r="DH36" s="609"/>
      <c r="DI36" s="609"/>
      <c r="DJ36" s="609"/>
      <c r="DK36" s="610"/>
      <c r="DL36" s="614">
        <v>377732</v>
      </c>
      <c r="DM36" s="609"/>
      <c r="DN36" s="609"/>
      <c r="DO36" s="609"/>
      <c r="DP36" s="609"/>
      <c r="DQ36" s="609"/>
      <c r="DR36" s="609"/>
      <c r="DS36" s="609"/>
      <c r="DT36" s="609"/>
      <c r="DU36" s="609"/>
      <c r="DV36" s="610"/>
      <c r="DW36" s="611">
        <v>16.899999999999999</v>
      </c>
      <c r="DX36" s="623"/>
      <c r="DY36" s="623"/>
      <c r="DZ36" s="623"/>
      <c r="EA36" s="623"/>
      <c r="EB36" s="623"/>
      <c r="EC36" s="635"/>
    </row>
    <row r="37" spans="2:133" ht="11.25" customHeight="1" x14ac:dyDescent="0.15">
      <c r="B37" s="605" t="s">
        <v>319</v>
      </c>
      <c r="C37" s="606"/>
      <c r="D37" s="606"/>
      <c r="E37" s="606"/>
      <c r="F37" s="606"/>
      <c r="G37" s="606"/>
      <c r="H37" s="606"/>
      <c r="I37" s="606"/>
      <c r="J37" s="606"/>
      <c r="K37" s="606"/>
      <c r="L37" s="606"/>
      <c r="M37" s="606"/>
      <c r="N37" s="606"/>
      <c r="O37" s="606"/>
      <c r="P37" s="606"/>
      <c r="Q37" s="607"/>
      <c r="R37" s="608">
        <v>73639</v>
      </c>
      <c r="S37" s="609"/>
      <c r="T37" s="609"/>
      <c r="U37" s="609"/>
      <c r="V37" s="609"/>
      <c r="W37" s="609"/>
      <c r="X37" s="609"/>
      <c r="Y37" s="610"/>
      <c r="Z37" s="646">
        <v>2</v>
      </c>
      <c r="AA37" s="646"/>
      <c r="AB37" s="646"/>
      <c r="AC37" s="646"/>
      <c r="AD37" s="647">
        <v>5</v>
      </c>
      <c r="AE37" s="647"/>
      <c r="AF37" s="647"/>
      <c r="AG37" s="647"/>
      <c r="AH37" s="647"/>
      <c r="AI37" s="647"/>
      <c r="AJ37" s="647"/>
      <c r="AK37" s="647"/>
      <c r="AL37" s="611">
        <v>0</v>
      </c>
      <c r="AM37" s="612"/>
      <c r="AN37" s="612"/>
      <c r="AO37" s="648"/>
      <c r="AQ37" s="641" t="s">
        <v>320</v>
      </c>
      <c r="AR37" s="642"/>
      <c r="AS37" s="642"/>
      <c r="AT37" s="642"/>
      <c r="AU37" s="642"/>
      <c r="AV37" s="642"/>
      <c r="AW37" s="642"/>
      <c r="AX37" s="642"/>
      <c r="AY37" s="643"/>
      <c r="AZ37" s="608">
        <v>87105</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37311</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137808</v>
      </c>
      <c r="CS37" s="621"/>
      <c r="CT37" s="621"/>
      <c r="CU37" s="621"/>
      <c r="CV37" s="621"/>
      <c r="CW37" s="621"/>
      <c r="CX37" s="621"/>
      <c r="CY37" s="622"/>
      <c r="CZ37" s="611">
        <v>4</v>
      </c>
      <c r="DA37" s="623"/>
      <c r="DB37" s="623"/>
      <c r="DC37" s="624"/>
      <c r="DD37" s="614">
        <v>137808</v>
      </c>
      <c r="DE37" s="621"/>
      <c r="DF37" s="621"/>
      <c r="DG37" s="621"/>
      <c r="DH37" s="621"/>
      <c r="DI37" s="621"/>
      <c r="DJ37" s="621"/>
      <c r="DK37" s="622"/>
      <c r="DL37" s="614">
        <v>136931</v>
      </c>
      <c r="DM37" s="621"/>
      <c r="DN37" s="621"/>
      <c r="DO37" s="621"/>
      <c r="DP37" s="621"/>
      <c r="DQ37" s="621"/>
      <c r="DR37" s="621"/>
      <c r="DS37" s="621"/>
      <c r="DT37" s="621"/>
      <c r="DU37" s="621"/>
      <c r="DV37" s="622"/>
      <c r="DW37" s="611">
        <v>6.1</v>
      </c>
      <c r="DX37" s="623"/>
      <c r="DY37" s="623"/>
      <c r="DZ37" s="623"/>
      <c r="EA37" s="623"/>
      <c r="EB37" s="623"/>
      <c r="EC37" s="635"/>
    </row>
    <row r="38" spans="2:133" ht="11.25" customHeight="1" x14ac:dyDescent="0.15">
      <c r="B38" s="605" t="s">
        <v>323</v>
      </c>
      <c r="C38" s="606"/>
      <c r="D38" s="606"/>
      <c r="E38" s="606"/>
      <c r="F38" s="606"/>
      <c r="G38" s="606"/>
      <c r="H38" s="606"/>
      <c r="I38" s="606"/>
      <c r="J38" s="606"/>
      <c r="K38" s="606"/>
      <c r="L38" s="606"/>
      <c r="M38" s="606"/>
      <c r="N38" s="606"/>
      <c r="O38" s="606"/>
      <c r="P38" s="606"/>
      <c r="Q38" s="607"/>
      <c r="R38" s="608">
        <v>302804</v>
      </c>
      <c r="S38" s="609"/>
      <c r="T38" s="609"/>
      <c r="U38" s="609"/>
      <c r="V38" s="609"/>
      <c r="W38" s="609"/>
      <c r="X38" s="609"/>
      <c r="Y38" s="610"/>
      <c r="Z38" s="646">
        <v>8.3000000000000007</v>
      </c>
      <c r="AA38" s="646"/>
      <c r="AB38" s="646"/>
      <c r="AC38" s="646"/>
      <c r="AD38" s="647" t="s">
        <v>122</v>
      </c>
      <c r="AE38" s="647"/>
      <c r="AF38" s="647"/>
      <c r="AG38" s="647"/>
      <c r="AH38" s="647"/>
      <c r="AI38" s="647"/>
      <c r="AJ38" s="647"/>
      <c r="AK38" s="647"/>
      <c r="AL38" s="611" t="s">
        <v>122</v>
      </c>
      <c r="AM38" s="612"/>
      <c r="AN38" s="612"/>
      <c r="AO38" s="648"/>
      <c r="AQ38" s="641" t="s">
        <v>324</v>
      </c>
      <c r="AR38" s="642"/>
      <c r="AS38" s="642"/>
      <c r="AT38" s="642"/>
      <c r="AU38" s="642"/>
      <c r="AV38" s="642"/>
      <c r="AW38" s="642"/>
      <c r="AX38" s="642"/>
      <c r="AY38" s="643"/>
      <c r="AZ38" s="608">
        <v>78438</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305</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270952</v>
      </c>
      <c r="CS38" s="609"/>
      <c r="CT38" s="609"/>
      <c r="CU38" s="609"/>
      <c r="CV38" s="609"/>
      <c r="CW38" s="609"/>
      <c r="CX38" s="609"/>
      <c r="CY38" s="610"/>
      <c r="CZ38" s="611">
        <v>7.9</v>
      </c>
      <c r="DA38" s="623"/>
      <c r="DB38" s="623"/>
      <c r="DC38" s="624"/>
      <c r="DD38" s="614">
        <v>246072</v>
      </c>
      <c r="DE38" s="609"/>
      <c r="DF38" s="609"/>
      <c r="DG38" s="609"/>
      <c r="DH38" s="609"/>
      <c r="DI38" s="609"/>
      <c r="DJ38" s="609"/>
      <c r="DK38" s="610"/>
      <c r="DL38" s="614">
        <v>139343</v>
      </c>
      <c r="DM38" s="609"/>
      <c r="DN38" s="609"/>
      <c r="DO38" s="609"/>
      <c r="DP38" s="609"/>
      <c r="DQ38" s="609"/>
      <c r="DR38" s="609"/>
      <c r="DS38" s="609"/>
      <c r="DT38" s="609"/>
      <c r="DU38" s="609"/>
      <c r="DV38" s="610"/>
      <c r="DW38" s="611">
        <v>6.2</v>
      </c>
      <c r="DX38" s="623"/>
      <c r="DY38" s="623"/>
      <c r="DZ38" s="623"/>
      <c r="EA38" s="623"/>
      <c r="EB38" s="623"/>
      <c r="EC38" s="635"/>
    </row>
    <row r="39" spans="2:133" ht="11.25" customHeight="1" x14ac:dyDescent="0.15">
      <c r="B39" s="605" t="s">
        <v>327</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328</v>
      </c>
      <c r="AR39" s="642"/>
      <c r="AS39" s="642"/>
      <c r="AT39" s="642"/>
      <c r="AU39" s="642"/>
      <c r="AV39" s="642"/>
      <c r="AW39" s="642"/>
      <c r="AX39" s="642"/>
      <c r="AY39" s="643"/>
      <c r="AZ39" s="608" t="s">
        <v>122</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417</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67215</v>
      </c>
      <c r="CS39" s="621"/>
      <c r="CT39" s="621"/>
      <c r="CU39" s="621"/>
      <c r="CV39" s="621"/>
      <c r="CW39" s="621"/>
      <c r="CX39" s="621"/>
      <c r="CY39" s="622"/>
      <c r="CZ39" s="611">
        <v>2</v>
      </c>
      <c r="DA39" s="623"/>
      <c r="DB39" s="623"/>
      <c r="DC39" s="624"/>
      <c r="DD39" s="614">
        <v>51656</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331</v>
      </c>
      <c r="C40" s="606"/>
      <c r="D40" s="606"/>
      <c r="E40" s="606"/>
      <c r="F40" s="606"/>
      <c r="G40" s="606"/>
      <c r="H40" s="606"/>
      <c r="I40" s="606"/>
      <c r="J40" s="606"/>
      <c r="K40" s="606"/>
      <c r="L40" s="606"/>
      <c r="M40" s="606"/>
      <c r="N40" s="606"/>
      <c r="O40" s="606"/>
      <c r="P40" s="606"/>
      <c r="Q40" s="607"/>
      <c r="R40" s="608">
        <v>9304</v>
      </c>
      <c r="S40" s="609"/>
      <c r="T40" s="609"/>
      <c r="U40" s="609"/>
      <c r="V40" s="609"/>
      <c r="W40" s="609"/>
      <c r="X40" s="609"/>
      <c r="Y40" s="610"/>
      <c r="Z40" s="646">
        <v>0.3</v>
      </c>
      <c r="AA40" s="646"/>
      <c r="AB40" s="646"/>
      <c r="AC40" s="646"/>
      <c r="AD40" s="647" t="s">
        <v>122</v>
      </c>
      <c r="AE40" s="647"/>
      <c r="AF40" s="647"/>
      <c r="AG40" s="647"/>
      <c r="AH40" s="647"/>
      <c r="AI40" s="647"/>
      <c r="AJ40" s="647"/>
      <c r="AK40" s="647"/>
      <c r="AL40" s="611" t="s">
        <v>122</v>
      </c>
      <c r="AM40" s="612"/>
      <c r="AN40" s="612"/>
      <c r="AO40" s="648"/>
      <c r="AQ40" s="641" t="s">
        <v>332</v>
      </c>
      <c r="AR40" s="642"/>
      <c r="AS40" s="642"/>
      <c r="AT40" s="642"/>
      <c r="AU40" s="642"/>
      <c r="AV40" s="642"/>
      <c r="AW40" s="642"/>
      <c r="AX40" s="642"/>
      <c r="AY40" s="643"/>
      <c r="AZ40" s="608" t="s">
        <v>122</v>
      </c>
      <c r="BA40" s="609"/>
      <c r="BB40" s="609"/>
      <c r="BC40" s="609"/>
      <c r="BD40" s="621"/>
      <c r="BE40" s="621"/>
      <c r="BF40" s="644"/>
      <c r="BG40" s="649" t="s">
        <v>333</v>
      </c>
      <c r="BH40" s="650"/>
      <c r="BI40" s="650"/>
      <c r="BJ40" s="650"/>
      <c r="BK40" s="650"/>
      <c r="BL40" s="214"/>
      <c r="BM40" s="606" t="s">
        <v>334</v>
      </c>
      <c r="BN40" s="606"/>
      <c r="BO40" s="606"/>
      <c r="BP40" s="606"/>
      <c r="BQ40" s="606"/>
      <c r="BR40" s="606"/>
      <c r="BS40" s="606"/>
      <c r="BT40" s="606"/>
      <c r="BU40" s="607"/>
      <c r="BV40" s="608">
        <v>79</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v>26953</v>
      </c>
      <c r="CS40" s="609"/>
      <c r="CT40" s="609"/>
      <c r="CU40" s="609"/>
      <c r="CV40" s="609"/>
      <c r="CW40" s="609"/>
      <c r="CX40" s="609"/>
      <c r="CY40" s="610"/>
      <c r="CZ40" s="611">
        <v>0.8</v>
      </c>
      <c r="DA40" s="623"/>
      <c r="DB40" s="623"/>
      <c r="DC40" s="624"/>
      <c r="DD40" s="614">
        <v>9913</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336</v>
      </c>
      <c r="C41" s="590"/>
      <c r="D41" s="590"/>
      <c r="E41" s="590"/>
      <c r="F41" s="590"/>
      <c r="G41" s="590"/>
      <c r="H41" s="590"/>
      <c r="I41" s="590"/>
      <c r="J41" s="590"/>
      <c r="K41" s="590"/>
      <c r="L41" s="590"/>
      <c r="M41" s="590"/>
      <c r="N41" s="590"/>
      <c r="O41" s="590"/>
      <c r="P41" s="590"/>
      <c r="Q41" s="591"/>
      <c r="R41" s="592">
        <v>3630672</v>
      </c>
      <c r="S41" s="633"/>
      <c r="T41" s="633"/>
      <c r="U41" s="633"/>
      <c r="V41" s="633"/>
      <c r="W41" s="633"/>
      <c r="X41" s="633"/>
      <c r="Y41" s="636"/>
      <c r="Z41" s="637">
        <v>100</v>
      </c>
      <c r="AA41" s="637"/>
      <c r="AB41" s="637"/>
      <c r="AC41" s="637"/>
      <c r="AD41" s="638">
        <v>2231557</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100843</v>
      </c>
      <c r="BA41" s="609"/>
      <c r="BB41" s="609"/>
      <c r="BC41" s="609"/>
      <c r="BD41" s="621"/>
      <c r="BE41" s="621"/>
      <c r="BF41" s="644"/>
      <c r="BG41" s="649"/>
      <c r="BH41" s="650"/>
      <c r="BI41" s="650"/>
      <c r="BJ41" s="650"/>
      <c r="BK41" s="650"/>
      <c r="BL41" s="214"/>
      <c r="BM41" s="606" t="s">
        <v>338</v>
      </c>
      <c r="BN41" s="606"/>
      <c r="BO41" s="606"/>
      <c r="BP41" s="606"/>
      <c r="BQ41" s="606"/>
      <c r="BR41" s="606"/>
      <c r="BS41" s="606"/>
      <c r="BT41" s="606"/>
      <c r="BU41" s="607"/>
      <c r="BV41" s="608" t="s">
        <v>122</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340</v>
      </c>
      <c r="AR42" s="654"/>
      <c r="AS42" s="654"/>
      <c r="AT42" s="654"/>
      <c r="AU42" s="654"/>
      <c r="AV42" s="654"/>
      <c r="AW42" s="654"/>
      <c r="AX42" s="654"/>
      <c r="AY42" s="655"/>
      <c r="AZ42" s="592">
        <v>170109</v>
      </c>
      <c r="BA42" s="633"/>
      <c r="BB42" s="633"/>
      <c r="BC42" s="633"/>
      <c r="BD42" s="593"/>
      <c r="BE42" s="593"/>
      <c r="BF42" s="656"/>
      <c r="BG42" s="651"/>
      <c r="BH42" s="652"/>
      <c r="BI42" s="652"/>
      <c r="BJ42" s="652"/>
      <c r="BK42" s="652"/>
      <c r="BL42" s="215"/>
      <c r="BM42" s="590" t="s">
        <v>341</v>
      </c>
      <c r="BN42" s="590"/>
      <c r="BO42" s="590"/>
      <c r="BP42" s="590"/>
      <c r="BQ42" s="590"/>
      <c r="BR42" s="590"/>
      <c r="BS42" s="590"/>
      <c r="BT42" s="590"/>
      <c r="BU42" s="591"/>
      <c r="BV42" s="592">
        <v>411</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639436</v>
      </c>
      <c r="CS42" s="621"/>
      <c r="CT42" s="621"/>
      <c r="CU42" s="621"/>
      <c r="CV42" s="621"/>
      <c r="CW42" s="621"/>
      <c r="CX42" s="621"/>
      <c r="CY42" s="622"/>
      <c r="CZ42" s="611">
        <v>18.7</v>
      </c>
      <c r="DA42" s="623"/>
      <c r="DB42" s="623"/>
      <c r="DC42" s="624"/>
      <c r="DD42" s="614">
        <v>204906</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343</v>
      </c>
      <c r="CD43" s="605" t="s">
        <v>344</v>
      </c>
      <c r="CE43" s="606"/>
      <c r="CF43" s="606"/>
      <c r="CG43" s="606"/>
      <c r="CH43" s="606"/>
      <c r="CI43" s="606"/>
      <c r="CJ43" s="606"/>
      <c r="CK43" s="606"/>
      <c r="CL43" s="606"/>
      <c r="CM43" s="606"/>
      <c r="CN43" s="606"/>
      <c r="CO43" s="606"/>
      <c r="CP43" s="606"/>
      <c r="CQ43" s="607"/>
      <c r="CR43" s="608">
        <v>12076</v>
      </c>
      <c r="CS43" s="621"/>
      <c r="CT43" s="621"/>
      <c r="CU43" s="621"/>
      <c r="CV43" s="621"/>
      <c r="CW43" s="621"/>
      <c r="CX43" s="621"/>
      <c r="CY43" s="622"/>
      <c r="CZ43" s="611">
        <v>0.4</v>
      </c>
      <c r="DA43" s="623"/>
      <c r="DB43" s="623"/>
      <c r="DC43" s="624"/>
      <c r="DD43" s="614">
        <v>12076</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592262</v>
      </c>
      <c r="CS44" s="609"/>
      <c r="CT44" s="609"/>
      <c r="CU44" s="609"/>
      <c r="CV44" s="609"/>
      <c r="CW44" s="609"/>
      <c r="CX44" s="609"/>
      <c r="CY44" s="610"/>
      <c r="CZ44" s="611">
        <v>17.3</v>
      </c>
      <c r="DA44" s="612"/>
      <c r="DB44" s="612"/>
      <c r="DC44" s="613"/>
      <c r="DD44" s="614">
        <v>178880</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177849</v>
      </c>
      <c r="CS45" s="621"/>
      <c r="CT45" s="621"/>
      <c r="CU45" s="621"/>
      <c r="CV45" s="621"/>
      <c r="CW45" s="621"/>
      <c r="CX45" s="621"/>
      <c r="CY45" s="622"/>
      <c r="CZ45" s="611">
        <v>5.2</v>
      </c>
      <c r="DA45" s="623"/>
      <c r="DB45" s="623"/>
      <c r="DC45" s="624"/>
      <c r="DD45" s="614">
        <v>24546</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349</v>
      </c>
      <c r="CG46" s="606"/>
      <c r="CH46" s="606"/>
      <c r="CI46" s="606"/>
      <c r="CJ46" s="606"/>
      <c r="CK46" s="606"/>
      <c r="CL46" s="606"/>
      <c r="CM46" s="606"/>
      <c r="CN46" s="606"/>
      <c r="CO46" s="606"/>
      <c r="CP46" s="606"/>
      <c r="CQ46" s="607"/>
      <c r="CR46" s="608">
        <v>412313</v>
      </c>
      <c r="CS46" s="609"/>
      <c r="CT46" s="609"/>
      <c r="CU46" s="609"/>
      <c r="CV46" s="609"/>
      <c r="CW46" s="609"/>
      <c r="CX46" s="609"/>
      <c r="CY46" s="610"/>
      <c r="CZ46" s="611">
        <v>12</v>
      </c>
      <c r="DA46" s="612"/>
      <c r="DB46" s="612"/>
      <c r="DC46" s="613"/>
      <c r="DD46" s="614">
        <v>154234</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350</v>
      </c>
      <c r="CG47" s="606"/>
      <c r="CH47" s="606"/>
      <c r="CI47" s="606"/>
      <c r="CJ47" s="606"/>
      <c r="CK47" s="606"/>
      <c r="CL47" s="606"/>
      <c r="CM47" s="606"/>
      <c r="CN47" s="606"/>
      <c r="CO47" s="606"/>
      <c r="CP47" s="606"/>
      <c r="CQ47" s="607"/>
      <c r="CR47" s="608">
        <v>47174</v>
      </c>
      <c r="CS47" s="621"/>
      <c r="CT47" s="621"/>
      <c r="CU47" s="621"/>
      <c r="CV47" s="621"/>
      <c r="CW47" s="621"/>
      <c r="CX47" s="621"/>
      <c r="CY47" s="622"/>
      <c r="CZ47" s="611">
        <v>1.4</v>
      </c>
      <c r="DA47" s="623"/>
      <c r="DB47" s="623"/>
      <c r="DC47" s="624"/>
      <c r="DD47" s="614">
        <v>26026</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351</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352</v>
      </c>
      <c r="CE49" s="590"/>
      <c r="CF49" s="590"/>
      <c r="CG49" s="590"/>
      <c r="CH49" s="590"/>
      <c r="CI49" s="590"/>
      <c r="CJ49" s="590"/>
      <c r="CK49" s="590"/>
      <c r="CL49" s="590"/>
      <c r="CM49" s="590"/>
      <c r="CN49" s="590"/>
      <c r="CO49" s="590"/>
      <c r="CP49" s="590"/>
      <c r="CQ49" s="591"/>
      <c r="CR49" s="592">
        <v>3422804</v>
      </c>
      <c r="CS49" s="593"/>
      <c r="CT49" s="593"/>
      <c r="CU49" s="593"/>
      <c r="CV49" s="593"/>
      <c r="CW49" s="593"/>
      <c r="CX49" s="593"/>
      <c r="CY49" s="594"/>
      <c r="CZ49" s="595">
        <v>100</v>
      </c>
      <c r="DA49" s="596"/>
      <c r="DB49" s="596"/>
      <c r="DC49" s="597"/>
      <c r="DD49" s="598">
        <v>2643790</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FcjJJF9cufYkJNxdG2mX8fDL9FBxVGSEBIpg+5DYfaUHz6hEX7ITlDxtf0P4qMl4s95L2+SUKEDpg9whEZ0xUw==" saltValue="wLIYfS1GJdCrk0ZKqpE+i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M15" sqref="AM15:AT15"/>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354</v>
      </c>
      <c r="DK2" s="1079"/>
      <c r="DL2" s="1079"/>
      <c r="DM2" s="1079"/>
      <c r="DN2" s="1079"/>
      <c r="DO2" s="1080"/>
      <c r="DP2" s="222"/>
      <c r="DQ2" s="1078" t="s">
        <v>355</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1"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1" t="s">
        <v>372</v>
      </c>
      <c r="DH5" s="1072"/>
      <c r="DI5" s="1072"/>
      <c r="DJ5" s="1072"/>
      <c r="DK5" s="1073"/>
      <c r="DL5" s="1071" t="s">
        <v>373</v>
      </c>
      <c r="DM5" s="1072"/>
      <c r="DN5" s="1072"/>
      <c r="DO5" s="1072"/>
      <c r="DP5" s="1073"/>
      <c r="DQ5" s="988" t="s">
        <v>374</v>
      </c>
      <c r="DR5" s="989"/>
      <c r="DS5" s="989"/>
      <c r="DT5" s="989"/>
      <c r="DU5" s="990"/>
      <c r="DV5" s="988" t="s">
        <v>365</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375</v>
      </c>
      <c r="C7" s="1035"/>
      <c r="D7" s="1035"/>
      <c r="E7" s="1035"/>
      <c r="F7" s="1035"/>
      <c r="G7" s="1035"/>
      <c r="H7" s="1035"/>
      <c r="I7" s="1035"/>
      <c r="J7" s="1035"/>
      <c r="K7" s="1035"/>
      <c r="L7" s="1035"/>
      <c r="M7" s="1035"/>
      <c r="N7" s="1035"/>
      <c r="O7" s="1035"/>
      <c r="P7" s="1036"/>
      <c r="Q7" s="1089">
        <v>3631</v>
      </c>
      <c r="R7" s="1090"/>
      <c r="S7" s="1090"/>
      <c r="T7" s="1090"/>
      <c r="U7" s="1090"/>
      <c r="V7" s="1090">
        <v>3423</v>
      </c>
      <c r="W7" s="1090"/>
      <c r="X7" s="1090"/>
      <c r="Y7" s="1090"/>
      <c r="Z7" s="1090"/>
      <c r="AA7" s="1090">
        <v>208</v>
      </c>
      <c r="AB7" s="1090"/>
      <c r="AC7" s="1090"/>
      <c r="AD7" s="1090"/>
      <c r="AE7" s="1091"/>
      <c r="AF7" s="1092">
        <v>190</v>
      </c>
      <c r="AG7" s="1093"/>
      <c r="AH7" s="1093"/>
      <c r="AI7" s="1093"/>
      <c r="AJ7" s="1094"/>
      <c r="AK7" s="1095">
        <v>216</v>
      </c>
      <c r="AL7" s="1096"/>
      <c r="AM7" s="1096"/>
      <c r="AN7" s="1096"/>
      <c r="AO7" s="1096"/>
      <c r="AP7" s="1096">
        <v>2358</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547</v>
      </c>
      <c r="BT7" s="1087"/>
      <c r="BU7" s="1087"/>
      <c r="BV7" s="1087"/>
      <c r="BW7" s="1087"/>
      <c r="BX7" s="1087"/>
      <c r="BY7" s="1087"/>
      <c r="BZ7" s="1087"/>
      <c r="CA7" s="1087"/>
      <c r="CB7" s="1087"/>
      <c r="CC7" s="1087"/>
      <c r="CD7" s="1087"/>
      <c r="CE7" s="1087"/>
      <c r="CF7" s="1087"/>
      <c r="CG7" s="1099"/>
      <c r="CH7" s="1083">
        <v>4</v>
      </c>
      <c r="CI7" s="1084"/>
      <c r="CJ7" s="1084"/>
      <c r="CK7" s="1084"/>
      <c r="CL7" s="1085"/>
      <c r="CM7" s="1083">
        <v>27</v>
      </c>
      <c r="CN7" s="1084"/>
      <c r="CO7" s="1084"/>
      <c r="CP7" s="1084"/>
      <c r="CQ7" s="1085"/>
      <c r="CR7" s="1083">
        <v>8</v>
      </c>
      <c r="CS7" s="1084"/>
      <c r="CT7" s="1084"/>
      <c r="CU7" s="1084"/>
      <c r="CV7" s="1085"/>
      <c r="CW7" s="1083" t="s">
        <v>549</v>
      </c>
      <c r="CX7" s="1084"/>
      <c r="CY7" s="1084"/>
      <c r="CZ7" s="1084"/>
      <c r="DA7" s="1085"/>
      <c r="DB7" s="1083" t="s">
        <v>549</v>
      </c>
      <c r="DC7" s="1084"/>
      <c r="DD7" s="1084"/>
      <c r="DE7" s="1084"/>
      <c r="DF7" s="1085"/>
      <c r="DG7" s="1083" t="s">
        <v>549</v>
      </c>
      <c r="DH7" s="1084"/>
      <c r="DI7" s="1084"/>
      <c r="DJ7" s="1084"/>
      <c r="DK7" s="1085"/>
      <c r="DL7" s="1083" t="s">
        <v>549</v>
      </c>
      <c r="DM7" s="1084"/>
      <c r="DN7" s="1084"/>
      <c r="DO7" s="1084"/>
      <c r="DP7" s="1085"/>
      <c r="DQ7" s="1083" t="s">
        <v>549</v>
      </c>
      <c r="DR7" s="1084"/>
      <c r="DS7" s="1084"/>
      <c r="DT7" s="1084"/>
      <c r="DU7" s="1085"/>
      <c r="DV7" s="1086"/>
      <c r="DW7" s="1087"/>
      <c r="DX7" s="1087"/>
      <c r="DY7" s="1087"/>
      <c r="DZ7" s="1088"/>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548</v>
      </c>
      <c r="BT8" s="980"/>
      <c r="BU8" s="980"/>
      <c r="BV8" s="980"/>
      <c r="BW8" s="980"/>
      <c r="BX8" s="980"/>
      <c r="BY8" s="980"/>
      <c r="BZ8" s="980"/>
      <c r="CA8" s="980"/>
      <c r="CB8" s="980"/>
      <c r="CC8" s="980"/>
      <c r="CD8" s="980"/>
      <c r="CE8" s="980"/>
      <c r="CF8" s="980"/>
      <c r="CG8" s="1001"/>
      <c r="CH8" s="976">
        <v>7</v>
      </c>
      <c r="CI8" s="977"/>
      <c r="CJ8" s="977"/>
      <c r="CK8" s="977"/>
      <c r="CL8" s="978"/>
      <c r="CM8" s="976">
        <v>4</v>
      </c>
      <c r="CN8" s="977"/>
      <c r="CO8" s="977"/>
      <c r="CP8" s="977"/>
      <c r="CQ8" s="978"/>
      <c r="CR8" s="976">
        <v>5</v>
      </c>
      <c r="CS8" s="977"/>
      <c r="CT8" s="977"/>
      <c r="CU8" s="977"/>
      <c r="CV8" s="978"/>
      <c r="CW8" s="976" t="s">
        <v>549</v>
      </c>
      <c r="CX8" s="977"/>
      <c r="CY8" s="977"/>
      <c r="CZ8" s="977"/>
      <c r="DA8" s="978"/>
      <c r="DB8" s="976" t="s">
        <v>549</v>
      </c>
      <c r="DC8" s="977"/>
      <c r="DD8" s="977"/>
      <c r="DE8" s="977"/>
      <c r="DF8" s="978"/>
      <c r="DG8" s="976" t="s">
        <v>549</v>
      </c>
      <c r="DH8" s="977"/>
      <c r="DI8" s="977"/>
      <c r="DJ8" s="977"/>
      <c r="DK8" s="978"/>
      <c r="DL8" s="976" t="s">
        <v>549</v>
      </c>
      <c r="DM8" s="977"/>
      <c r="DN8" s="977"/>
      <c r="DO8" s="977"/>
      <c r="DP8" s="978"/>
      <c r="DQ8" s="976" t="s">
        <v>549</v>
      </c>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377</v>
      </c>
      <c r="B23" s="924" t="s">
        <v>378</v>
      </c>
      <c r="C23" s="925"/>
      <c r="D23" s="925"/>
      <c r="E23" s="925"/>
      <c r="F23" s="925"/>
      <c r="G23" s="925"/>
      <c r="H23" s="925"/>
      <c r="I23" s="925"/>
      <c r="J23" s="925"/>
      <c r="K23" s="925"/>
      <c r="L23" s="925"/>
      <c r="M23" s="925"/>
      <c r="N23" s="925"/>
      <c r="O23" s="925"/>
      <c r="P23" s="935"/>
      <c r="Q23" s="1054"/>
      <c r="R23" s="1048"/>
      <c r="S23" s="1048"/>
      <c r="T23" s="1048"/>
      <c r="U23" s="1048"/>
      <c r="V23" s="1048"/>
      <c r="W23" s="1048"/>
      <c r="X23" s="1048"/>
      <c r="Y23" s="1048"/>
      <c r="Z23" s="1048"/>
      <c r="AA23" s="1048"/>
      <c r="AB23" s="1048"/>
      <c r="AC23" s="1048"/>
      <c r="AD23" s="1048"/>
      <c r="AE23" s="1055"/>
      <c r="AF23" s="1056">
        <v>190</v>
      </c>
      <c r="AG23" s="1048"/>
      <c r="AH23" s="1048"/>
      <c r="AI23" s="1048"/>
      <c r="AJ23" s="1057"/>
      <c r="AK23" s="1058"/>
      <c r="AL23" s="1059"/>
      <c r="AM23" s="1059"/>
      <c r="AN23" s="1059"/>
      <c r="AO23" s="1059"/>
      <c r="AP23" s="1048"/>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358</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365</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389</v>
      </c>
      <c r="C28" s="1035"/>
      <c r="D28" s="1035"/>
      <c r="E28" s="1035"/>
      <c r="F28" s="1035"/>
      <c r="G28" s="1035"/>
      <c r="H28" s="1035"/>
      <c r="I28" s="1035"/>
      <c r="J28" s="1035"/>
      <c r="K28" s="1035"/>
      <c r="L28" s="1035"/>
      <c r="M28" s="1035"/>
      <c r="N28" s="1035"/>
      <c r="O28" s="1035"/>
      <c r="P28" s="1036"/>
      <c r="Q28" s="1037">
        <v>275</v>
      </c>
      <c r="R28" s="1038"/>
      <c r="S28" s="1038"/>
      <c r="T28" s="1038"/>
      <c r="U28" s="1038"/>
      <c r="V28" s="1038">
        <v>253</v>
      </c>
      <c r="W28" s="1038"/>
      <c r="X28" s="1038"/>
      <c r="Y28" s="1038"/>
      <c r="Z28" s="1038"/>
      <c r="AA28" s="1038">
        <v>22</v>
      </c>
      <c r="AB28" s="1038"/>
      <c r="AC28" s="1038"/>
      <c r="AD28" s="1038"/>
      <c r="AE28" s="1039"/>
      <c r="AF28" s="1040">
        <v>22</v>
      </c>
      <c r="AG28" s="1038"/>
      <c r="AH28" s="1038"/>
      <c r="AI28" s="1038"/>
      <c r="AJ28" s="1041"/>
      <c r="AK28" s="1029">
        <v>25</v>
      </c>
      <c r="AL28" s="1030"/>
      <c r="AM28" s="1030"/>
      <c r="AN28" s="1030"/>
      <c r="AO28" s="1030"/>
      <c r="AP28" s="1030" t="s">
        <v>564</v>
      </c>
      <c r="AQ28" s="1030"/>
      <c r="AR28" s="1030"/>
      <c r="AS28" s="1030"/>
      <c r="AT28" s="1030"/>
      <c r="AU28" s="1030" t="s">
        <v>564</v>
      </c>
      <c r="AV28" s="1030"/>
      <c r="AW28" s="1030"/>
      <c r="AX28" s="1030"/>
      <c r="AY28" s="1030"/>
      <c r="AZ28" s="1031"/>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390</v>
      </c>
      <c r="C29" s="1018"/>
      <c r="D29" s="1018"/>
      <c r="E29" s="1018"/>
      <c r="F29" s="1018"/>
      <c r="G29" s="1018"/>
      <c r="H29" s="1018"/>
      <c r="I29" s="1018"/>
      <c r="J29" s="1018"/>
      <c r="K29" s="1018"/>
      <c r="L29" s="1018"/>
      <c r="M29" s="1018"/>
      <c r="N29" s="1018"/>
      <c r="O29" s="1018"/>
      <c r="P29" s="1019"/>
      <c r="Q29" s="1025">
        <v>165</v>
      </c>
      <c r="R29" s="1026"/>
      <c r="S29" s="1026"/>
      <c r="T29" s="1026"/>
      <c r="U29" s="1026"/>
      <c r="V29" s="1026">
        <v>165</v>
      </c>
      <c r="W29" s="1026"/>
      <c r="X29" s="1026"/>
      <c r="Y29" s="1026"/>
      <c r="Z29" s="1026"/>
      <c r="AA29" s="1026" t="s">
        <v>549</v>
      </c>
      <c r="AB29" s="1026"/>
      <c r="AC29" s="1026"/>
      <c r="AD29" s="1026"/>
      <c r="AE29" s="1027"/>
      <c r="AF29" s="1022" t="s">
        <v>122</v>
      </c>
      <c r="AG29" s="1023"/>
      <c r="AH29" s="1023"/>
      <c r="AI29" s="1023"/>
      <c r="AJ29" s="1024"/>
      <c r="AK29" s="967">
        <v>94</v>
      </c>
      <c r="AL29" s="958"/>
      <c r="AM29" s="958"/>
      <c r="AN29" s="958"/>
      <c r="AO29" s="958"/>
      <c r="AP29" s="958">
        <v>54</v>
      </c>
      <c r="AQ29" s="958"/>
      <c r="AR29" s="958"/>
      <c r="AS29" s="958"/>
      <c r="AT29" s="958"/>
      <c r="AU29" s="958">
        <v>54</v>
      </c>
      <c r="AV29" s="958"/>
      <c r="AW29" s="958"/>
      <c r="AX29" s="958"/>
      <c r="AY29" s="958"/>
      <c r="AZ29" s="1028"/>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391</v>
      </c>
      <c r="C30" s="1018"/>
      <c r="D30" s="1018"/>
      <c r="E30" s="1018"/>
      <c r="F30" s="1018"/>
      <c r="G30" s="1018"/>
      <c r="H30" s="1018"/>
      <c r="I30" s="1018"/>
      <c r="J30" s="1018"/>
      <c r="K30" s="1018"/>
      <c r="L30" s="1018"/>
      <c r="M30" s="1018"/>
      <c r="N30" s="1018"/>
      <c r="O30" s="1018"/>
      <c r="P30" s="1019"/>
      <c r="Q30" s="1025">
        <v>619</v>
      </c>
      <c r="R30" s="1026"/>
      <c r="S30" s="1026"/>
      <c r="T30" s="1026"/>
      <c r="U30" s="1026"/>
      <c r="V30" s="1026">
        <v>608</v>
      </c>
      <c r="W30" s="1026"/>
      <c r="X30" s="1026"/>
      <c r="Y30" s="1026"/>
      <c r="Z30" s="1026"/>
      <c r="AA30" s="1026">
        <v>11</v>
      </c>
      <c r="AB30" s="1026"/>
      <c r="AC30" s="1026"/>
      <c r="AD30" s="1026"/>
      <c r="AE30" s="1027"/>
      <c r="AF30" s="1022">
        <v>11</v>
      </c>
      <c r="AG30" s="1023"/>
      <c r="AH30" s="1023"/>
      <c r="AI30" s="1023"/>
      <c r="AJ30" s="1024"/>
      <c r="AK30" s="967">
        <v>107</v>
      </c>
      <c r="AL30" s="958"/>
      <c r="AM30" s="958"/>
      <c r="AN30" s="958"/>
      <c r="AO30" s="958"/>
      <c r="AP30" s="958" t="s">
        <v>564</v>
      </c>
      <c r="AQ30" s="958"/>
      <c r="AR30" s="958"/>
      <c r="AS30" s="958"/>
      <c r="AT30" s="958"/>
      <c r="AU30" s="958" t="s">
        <v>564</v>
      </c>
      <c r="AV30" s="958"/>
      <c r="AW30" s="958"/>
      <c r="AX30" s="958"/>
      <c r="AY30" s="958"/>
      <c r="AZ30" s="1028"/>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392</v>
      </c>
      <c r="C31" s="1018"/>
      <c r="D31" s="1018"/>
      <c r="E31" s="1018"/>
      <c r="F31" s="1018"/>
      <c r="G31" s="1018"/>
      <c r="H31" s="1018"/>
      <c r="I31" s="1018"/>
      <c r="J31" s="1018"/>
      <c r="K31" s="1018"/>
      <c r="L31" s="1018"/>
      <c r="M31" s="1018"/>
      <c r="N31" s="1018"/>
      <c r="O31" s="1018"/>
      <c r="P31" s="1019"/>
      <c r="Q31" s="1025">
        <v>49</v>
      </c>
      <c r="R31" s="1026"/>
      <c r="S31" s="1026"/>
      <c r="T31" s="1026"/>
      <c r="U31" s="1026"/>
      <c r="V31" s="1026">
        <v>49</v>
      </c>
      <c r="W31" s="1026"/>
      <c r="X31" s="1026"/>
      <c r="Y31" s="1026"/>
      <c r="Z31" s="1026"/>
      <c r="AA31" s="1026">
        <v>0</v>
      </c>
      <c r="AB31" s="1026"/>
      <c r="AC31" s="1026"/>
      <c r="AD31" s="1026"/>
      <c r="AE31" s="1027"/>
      <c r="AF31" s="1022">
        <v>0</v>
      </c>
      <c r="AG31" s="1023"/>
      <c r="AH31" s="1023"/>
      <c r="AI31" s="1023"/>
      <c r="AJ31" s="1024"/>
      <c r="AK31" s="967">
        <v>17</v>
      </c>
      <c r="AL31" s="958"/>
      <c r="AM31" s="958"/>
      <c r="AN31" s="958"/>
      <c r="AO31" s="958"/>
      <c r="AP31" s="958" t="s">
        <v>564</v>
      </c>
      <c r="AQ31" s="958"/>
      <c r="AR31" s="958"/>
      <c r="AS31" s="958"/>
      <c r="AT31" s="958"/>
      <c r="AU31" s="958" t="s">
        <v>564</v>
      </c>
      <c r="AV31" s="958"/>
      <c r="AW31" s="958"/>
      <c r="AX31" s="958"/>
      <c r="AY31" s="958"/>
      <c r="AZ31" s="1028"/>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393</v>
      </c>
      <c r="C32" s="1018"/>
      <c r="D32" s="1018"/>
      <c r="E32" s="1018"/>
      <c r="F32" s="1018"/>
      <c r="G32" s="1018"/>
      <c r="H32" s="1018"/>
      <c r="I32" s="1018"/>
      <c r="J32" s="1018"/>
      <c r="K32" s="1018"/>
      <c r="L32" s="1018"/>
      <c r="M32" s="1018"/>
      <c r="N32" s="1018"/>
      <c r="O32" s="1018"/>
      <c r="P32" s="1019"/>
      <c r="Q32" s="1025">
        <v>2282</v>
      </c>
      <c r="R32" s="1026"/>
      <c r="S32" s="1026"/>
      <c r="T32" s="1026"/>
      <c r="U32" s="1026"/>
      <c r="V32" s="1026">
        <v>2262</v>
      </c>
      <c r="W32" s="1026"/>
      <c r="X32" s="1026"/>
      <c r="Y32" s="1026"/>
      <c r="Z32" s="1026"/>
      <c r="AA32" s="1026">
        <v>20</v>
      </c>
      <c r="AB32" s="1026"/>
      <c r="AC32" s="1026"/>
      <c r="AD32" s="1026"/>
      <c r="AE32" s="1027"/>
      <c r="AF32" s="1022">
        <v>20</v>
      </c>
      <c r="AG32" s="1023"/>
      <c r="AH32" s="1023"/>
      <c r="AI32" s="1023"/>
      <c r="AJ32" s="1024"/>
      <c r="AK32" s="967">
        <v>78</v>
      </c>
      <c r="AL32" s="958"/>
      <c r="AM32" s="958"/>
      <c r="AN32" s="958"/>
      <c r="AO32" s="958"/>
      <c r="AP32" s="958">
        <v>737</v>
      </c>
      <c r="AQ32" s="958"/>
      <c r="AR32" s="958"/>
      <c r="AS32" s="958"/>
      <c r="AT32" s="958"/>
      <c r="AU32" s="958">
        <v>737</v>
      </c>
      <c r="AV32" s="958"/>
      <c r="AW32" s="958"/>
      <c r="AX32" s="958"/>
      <c r="AY32" s="958"/>
      <c r="AZ32" s="1028"/>
      <c r="BA32" s="1028"/>
      <c r="BB32" s="1028"/>
      <c r="BC32" s="1028"/>
      <c r="BD32" s="1028"/>
      <c r="BE32" s="959" t="s">
        <v>394</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395</v>
      </c>
      <c r="C33" s="1018"/>
      <c r="D33" s="1018"/>
      <c r="E33" s="1018"/>
      <c r="F33" s="1018"/>
      <c r="G33" s="1018"/>
      <c r="H33" s="1018"/>
      <c r="I33" s="1018"/>
      <c r="J33" s="1018"/>
      <c r="K33" s="1018"/>
      <c r="L33" s="1018"/>
      <c r="M33" s="1018"/>
      <c r="N33" s="1018"/>
      <c r="O33" s="1018"/>
      <c r="P33" s="1019"/>
      <c r="Q33" s="1025">
        <v>1165</v>
      </c>
      <c r="R33" s="1026"/>
      <c r="S33" s="1026"/>
      <c r="T33" s="1026"/>
      <c r="U33" s="1026"/>
      <c r="V33" s="1026">
        <v>1162</v>
      </c>
      <c r="W33" s="1026"/>
      <c r="X33" s="1026"/>
      <c r="Y33" s="1026"/>
      <c r="Z33" s="1026"/>
      <c r="AA33" s="1026">
        <v>3</v>
      </c>
      <c r="AB33" s="1026"/>
      <c r="AC33" s="1026"/>
      <c r="AD33" s="1026"/>
      <c r="AE33" s="1027"/>
      <c r="AF33" s="1022">
        <v>3</v>
      </c>
      <c r="AG33" s="1023"/>
      <c r="AH33" s="1023"/>
      <c r="AI33" s="1023"/>
      <c r="AJ33" s="1024"/>
      <c r="AK33" s="967">
        <v>77</v>
      </c>
      <c r="AL33" s="958"/>
      <c r="AM33" s="958"/>
      <c r="AN33" s="958"/>
      <c r="AO33" s="958"/>
      <c r="AP33" s="958">
        <v>282</v>
      </c>
      <c r="AQ33" s="958"/>
      <c r="AR33" s="958"/>
      <c r="AS33" s="958"/>
      <c r="AT33" s="958"/>
      <c r="AU33" s="958">
        <v>282</v>
      </c>
      <c r="AV33" s="958"/>
      <c r="AW33" s="958"/>
      <c r="AX33" s="958"/>
      <c r="AY33" s="958"/>
      <c r="AZ33" s="1028"/>
      <c r="BA33" s="1028"/>
      <c r="BB33" s="1028"/>
      <c r="BC33" s="1028"/>
      <c r="BD33" s="1028"/>
      <c r="BE33" s="959" t="s">
        <v>394</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396</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377</v>
      </c>
      <c r="B63" s="924" t="s">
        <v>397</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56</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399</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400</v>
      </c>
      <c r="AV66" s="989"/>
      <c r="AW66" s="989"/>
      <c r="AX66" s="989"/>
      <c r="AY66" s="990"/>
      <c r="AZ66" s="988" t="s">
        <v>365</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550</v>
      </c>
      <c r="C68" s="973"/>
      <c r="D68" s="973"/>
      <c r="E68" s="973"/>
      <c r="F68" s="973"/>
      <c r="G68" s="973"/>
      <c r="H68" s="973"/>
      <c r="I68" s="973"/>
      <c r="J68" s="973"/>
      <c r="K68" s="973"/>
      <c r="L68" s="973"/>
      <c r="M68" s="973"/>
      <c r="N68" s="973"/>
      <c r="O68" s="973"/>
      <c r="P68" s="974"/>
      <c r="Q68" s="975">
        <v>7224</v>
      </c>
      <c r="R68" s="969"/>
      <c r="S68" s="969"/>
      <c r="T68" s="969"/>
      <c r="U68" s="969"/>
      <c r="V68" s="969">
        <v>7063</v>
      </c>
      <c r="W68" s="969"/>
      <c r="X68" s="969"/>
      <c r="Y68" s="969"/>
      <c r="Z68" s="969"/>
      <c r="AA68" s="969">
        <v>161</v>
      </c>
      <c r="AB68" s="969"/>
      <c r="AC68" s="969"/>
      <c r="AD68" s="969"/>
      <c r="AE68" s="969"/>
      <c r="AF68" s="969">
        <v>161</v>
      </c>
      <c r="AG68" s="969"/>
      <c r="AH68" s="969"/>
      <c r="AI68" s="969"/>
      <c r="AJ68" s="969"/>
      <c r="AK68" s="969">
        <v>414</v>
      </c>
      <c r="AL68" s="969"/>
      <c r="AM68" s="969"/>
      <c r="AN68" s="969"/>
      <c r="AO68" s="969"/>
      <c r="AP68" s="969">
        <v>9031</v>
      </c>
      <c r="AQ68" s="969"/>
      <c r="AR68" s="969"/>
      <c r="AS68" s="969"/>
      <c r="AT68" s="969"/>
      <c r="AU68" s="969" t="s">
        <v>564</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551</v>
      </c>
      <c r="C69" s="962"/>
      <c r="D69" s="962"/>
      <c r="E69" s="962"/>
      <c r="F69" s="962"/>
      <c r="G69" s="962"/>
      <c r="H69" s="962"/>
      <c r="I69" s="962"/>
      <c r="J69" s="962"/>
      <c r="K69" s="962"/>
      <c r="L69" s="962"/>
      <c r="M69" s="962"/>
      <c r="N69" s="962"/>
      <c r="O69" s="962"/>
      <c r="P69" s="963"/>
      <c r="Q69" s="964">
        <v>559</v>
      </c>
      <c r="R69" s="958"/>
      <c r="S69" s="958"/>
      <c r="T69" s="958"/>
      <c r="U69" s="958"/>
      <c r="V69" s="958">
        <v>527</v>
      </c>
      <c r="W69" s="958"/>
      <c r="X69" s="958"/>
      <c r="Y69" s="958"/>
      <c r="Z69" s="958"/>
      <c r="AA69" s="958">
        <v>32</v>
      </c>
      <c r="AB69" s="958"/>
      <c r="AC69" s="958"/>
      <c r="AD69" s="958"/>
      <c r="AE69" s="958"/>
      <c r="AF69" s="958">
        <v>1620</v>
      </c>
      <c r="AG69" s="958"/>
      <c r="AH69" s="958"/>
      <c r="AI69" s="958"/>
      <c r="AJ69" s="958"/>
      <c r="AK69" s="958" t="s">
        <v>564</v>
      </c>
      <c r="AL69" s="958"/>
      <c r="AM69" s="958"/>
      <c r="AN69" s="958"/>
      <c r="AO69" s="958"/>
      <c r="AP69" s="958">
        <v>283</v>
      </c>
      <c r="AQ69" s="958"/>
      <c r="AR69" s="958"/>
      <c r="AS69" s="958"/>
      <c r="AT69" s="958"/>
      <c r="AU69" s="958" t="s">
        <v>564</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562</v>
      </c>
      <c r="C70" s="962"/>
      <c r="D70" s="962"/>
      <c r="E70" s="962"/>
      <c r="F70" s="962"/>
      <c r="G70" s="962"/>
      <c r="H70" s="962"/>
      <c r="I70" s="962"/>
      <c r="J70" s="962"/>
      <c r="K70" s="962"/>
      <c r="L70" s="962"/>
      <c r="M70" s="962"/>
      <c r="N70" s="962"/>
      <c r="O70" s="962"/>
      <c r="P70" s="963"/>
      <c r="Q70" s="964">
        <v>7299</v>
      </c>
      <c r="R70" s="958"/>
      <c r="S70" s="958"/>
      <c r="T70" s="958"/>
      <c r="U70" s="958"/>
      <c r="V70" s="958">
        <v>4954</v>
      </c>
      <c r="W70" s="958"/>
      <c r="X70" s="958"/>
      <c r="Y70" s="958"/>
      <c r="Z70" s="958"/>
      <c r="AA70" s="958">
        <v>2354</v>
      </c>
      <c r="AB70" s="958"/>
      <c r="AC70" s="958"/>
      <c r="AD70" s="958"/>
      <c r="AE70" s="958"/>
      <c r="AF70" s="958" t="s">
        <v>564</v>
      </c>
      <c r="AG70" s="958"/>
      <c r="AH70" s="958"/>
      <c r="AI70" s="958"/>
      <c r="AJ70" s="958"/>
      <c r="AK70" s="958">
        <v>14</v>
      </c>
      <c r="AL70" s="958"/>
      <c r="AM70" s="958"/>
      <c r="AN70" s="958"/>
      <c r="AO70" s="958"/>
      <c r="AP70" s="958" t="s">
        <v>564</v>
      </c>
      <c r="AQ70" s="958"/>
      <c r="AR70" s="958"/>
      <c r="AS70" s="958"/>
      <c r="AT70" s="958"/>
      <c r="AU70" s="958" t="s">
        <v>564</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558</v>
      </c>
      <c r="C71" s="962"/>
      <c r="D71" s="962"/>
      <c r="E71" s="962"/>
      <c r="F71" s="962"/>
      <c r="G71" s="962"/>
      <c r="H71" s="962"/>
      <c r="I71" s="962"/>
      <c r="J71" s="962"/>
      <c r="K71" s="962"/>
      <c r="L71" s="962"/>
      <c r="M71" s="962"/>
      <c r="N71" s="962"/>
      <c r="O71" s="962"/>
      <c r="P71" s="963"/>
      <c r="Q71" s="964">
        <v>1438</v>
      </c>
      <c r="R71" s="958"/>
      <c r="S71" s="958"/>
      <c r="T71" s="958"/>
      <c r="U71" s="958"/>
      <c r="V71" s="958">
        <v>1437</v>
      </c>
      <c r="W71" s="958"/>
      <c r="X71" s="958"/>
      <c r="Y71" s="958"/>
      <c r="Z71" s="958"/>
      <c r="AA71" s="958">
        <v>1</v>
      </c>
      <c r="AB71" s="958"/>
      <c r="AC71" s="958"/>
      <c r="AD71" s="958"/>
      <c r="AE71" s="958"/>
      <c r="AF71" s="958" t="s">
        <v>564</v>
      </c>
      <c r="AG71" s="958"/>
      <c r="AH71" s="958"/>
      <c r="AI71" s="958"/>
      <c r="AJ71" s="958"/>
      <c r="AK71" s="958" t="s">
        <v>564</v>
      </c>
      <c r="AL71" s="958"/>
      <c r="AM71" s="958"/>
      <c r="AN71" s="958"/>
      <c r="AO71" s="958"/>
      <c r="AP71" s="958" t="s">
        <v>564</v>
      </c>
      <c r="AQ71" s="958"/>
      <c r="AR71" s="958"/>
      <c r="AS71" s="958"/>
      <c r="AT71" s="958"/>
      <c r="AU71" s="958" t="s">
        <v>564</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559</v>
      </c>
      <c r="C72" s="962"/>
      <c r="D72" s="962"/>
      <c r="E72" s="962"/>
      <c r="F72" s="962"/>
      <c r="G72" s="962"/>
      <c r="H72" s="962"/>
      <c r="I72" s="962"/>
      <c r="J72" s="962"/>
      <c r="K72" s="962"/>
      <c r="L72" s="962"/>
      <c r="M72" s="962"/>
      <c r="N72" s="962"/>
      <c r="O72" s="962"/>
      <c r="P72" s="963"/>
      <c r="Q72" s="964">
        <v>1</v>
      </c>
      <c r="R72" s="958"/>
      <c r="S72" s="958"/>
      <c r="T72" s="958"/>
      <c r="U72" s="958"/>
      <c r="V72" s="958">
        <v>0</v>
      </c>
      <c r="W72" s="958"/>
      <c r="X72" s="958"/>
      <c r="Y72" s="958"/>
      <c r="Z72" s="958"/>
      <c r="AA72" s="958">
        <v>1</v>
      </c>
      <c r="AB72" s="958"/>
      <c r="AC72" s="958"/>
      <c r="AD72" s="958"/>
      <c r="AE72" s="958"/>
      <c r="AF72" s="958" t="s">
        <v>564</v>
      </c>
      <c r="AG72" s="958"/>
      <c r="AH72" s="958"/>
      <c r="AI72" s="958"/>
      <c r="AJ72" s="958"/>
      <c r="AK72" s="958" t="s">
        <v>564</v>
      </c>
      <c r="AL72" s="958"/>
      <c r="AM72" s="958"/>
      <c r="AN72" s="958"/>
      <c r="AO72" s="958"/>
      <c r="AP72" s="958" t="s">
        <v>564</v>
      </c>
      <c r="AQ72" s="958"/>
      <c r="AR72" s="958"/>
      <c r="AS72" s="958"/>
      <c r="AT72" s="958"/>
      <c r="AU72" s="958" t="s">
        <v>564</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560</v>
      </c>
      <c r="C73" s="962"/>
      <c r="D73" s="962"/>
      <c r="E73" s="962"/>
      <c r="F73" s="962"/>
      <c r="G73" s="962"/>
      <c r="H73" s="962"/>
      <c r="I73" s="962"/>
      <c r="J73" s="962"/>
      <c r="K73" s="962"/>
      <c r="L73" s="962"/>
      <c r="M73" s="962"/>
      <c r="N73" s="962"/>
      <c r="O73" s="962"/>
      <c r="P73" s="963"/>
      <c r="Q73" s="964">
        <v>49</v>
      </c>
      <c r="R73" s="958"/>
      <c r="S73" s="958"/>
      <c r="T73" s="958"/>
      <c r="U73" s="958"/>
      <c r="V73" s="958">
        <v>27</v>
      </c>
      <c r="W73" s="958"/>
      <c r="X73" s="958"/>
      <c r="Y73" s="958"/>
      <c r="Z73" s="958"/>
      <c r="AA73" s="958">
        <v>22</v>
      </c>
      <c r="AB73" s="958"/>
      <c r="AC73" s="958"/>
      <c r="AD73" s="958"/>
      <c r="AE73" s="958"/>
      <c r="AF73" s="958" t="s">
        <v>564</v>
      </c>
      <c r="AG73" s="958"/>
      <c r="AH73" s="958"/>
      <c r="AI73" s="958"/>
      <c r="AJ73" s="958"/>
      <c r="AK73" s="958" t="s">
        <v>564</v>
      </c>
      <c r="AL73" s="958"/>
      <c r="AM73" s="958"/>
      <c r="AN73" s="958"/>
      <c r="AO73" s="958"/>
      <c r="AP73" s="958" t="s">
        <v>564</v>
      </c>
      <c r="AQ73" s="958"/>
      <c r="AR73" s="958"/>
      <c r="AS73" s="958"/>
      <c r="AT73" s="958"/>
      <c r="AU73" s="958" t="s">
        <v>564</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561</v>
      </c>
      <c r="C74" s="962"/>
      <c r="D74" s="962"/>
      <c r="E74" s="962"/>
      <c r="F74" s="962"/>
      <c r="G74" s="962"/>
      <c r="H74" s="962"/>
      <c r="I74" s="962"/>
      <c r="J74" s="962"/>
      <c r="K74" s="962"/>
      <c r="L74" s="962"/>
      <c r="M74" s="962"/>
      <c r="N74" s="962"/>
      <c r="O74" s="962"/>
      <c r="P74" s="963"/>
      <c r="Q74" s="964">
        <v>67</v>
      </c>
      <c r="R74" s="958"/>
      <c r="S74" s="958"/>
      <c r="T74" s="958"/>
      <c r="U74" s="958"/>
      <c r="V74" s="958">
        <v>66</v>
      </c>
      <c r="W74" s="958"/>
      <c r="X74" s="958"/>
      <c r="Y74" s="958"/>
      <c r="Z74" s="958"/>
      <c r="AA74" s="958">
        <v>1</v>
      </c>
      <c r="AB74" s="958"/>
      <c r="AC74" s="958"/>
      <c r="AD74" s="958"/>
      <c r="AE74" s="958"/>
      <c r="AF74" s="958" t="s">
        <v>564</v>
      </c>
      <c r="AG74" s="958"/>
      <c r="AH74" s="958"/>
      <c r="AI74" s="958"/>
      <c r="AJ74" s="958"/>
      <c r="AK74" s="958" t="s">
        <v>564</v>
      </c>
      <c r="AL74" s="958"/>
      <c r="AM74" s="958"/>
      <c r="AN74" s="958"/>
      <c r="AO74" s="958"/>
      <c r="AP74" s="958" t="s">
        <v>564</v>
      </c>
      <c r="AQ74" s="958"/>
      <c r="AR74" s="958"/>
      <c r="AS74" s="958"/>
      <c r="AT74" s="958"/>
      <c r="AU74" s="958" t="s">
        <v>564</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563</v>
      </c>
      <c r="C75" s="962"/>
      <c r="D75" s="962"/>
      <c r="E75" s="962"/>
      <c r="F75" s="962"/>
      <c r="G75" s="962"/>
      <c r="H75" s="962"/>
      <c r="I75" s="962"/>
      <c r="J75" s="962"/>
      <c r="K75" s="962"/>
      <c r="L75" s="962"/>
      <c r="M75" s="962"/>
      <c r="N75" s="962"/>
      <c r="O75" s="962"/>
      <c r="P75" s="963"/>
      <c r="Q75" s="965">
        <v>1280</v>
      </c>
      <c r="R75" s="966"/>
      <c r="S75" s="966"/>
      <c r="T75" s="966"/>
      <c r="U75" s="967"/>
      <c r="V75" s="968">
        <v>1222</v>
      </c>
      <c r="W75" s="966"/>
      <c r="X75" s="966"/>
      <c r="Y75" s="966"/>
      <c r="Z75" s="967"/>
      <c r="AA75" s="968">
        <v>58</v>
      </c>
      <c r="AB75" s="966"/>
      <c r="AC75" s="966"/>
      <c r="AD75" s="966"/>
      <c r="AE75" s="967"/>
      <c r="AF75" s="968">
        <v>58</v>
      </c>
      <c r="AG75" s="966"/>
      <c r="AH75" s="966"/>
      <c r="AI75" s="966"/>
      <c r="AJ75" s="967"/>
      <c r="AK75" s="968">
        <v>0</v>
      </c>
      <c r="AL75" s="966"/>
      <c r="AM75" s="966"/>
      <c r="AN75" s="966"/>
      <c r="AO75" s="967"/>
      <c r="AP75" s="968">
        <v>0</v>
      </c>
      <c r="AQ75" s="966"/>
      <c r="AR75" s="966"/>
      <c r="AS75" s="966"/>
      <c r="AT75" s="967"/>
      <c r="AU75" s="968" t="s">
        <v>564</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t="s">
        <v>552</v>
      </c>
      <c r="C76" s="962"/>
      <c r="D76" s="962"/>
      <c r="E76" s="962"/>
      <c r="F76" s="962"/>
      <c r="G76" s="962"/>
      <c r="H76" s="962"/>
      <c r="I76" s="962"/>
      <c r="J76" s="962"/>
      <c r="K76" s="962"/>
      <c r="L76" s="962"/>
      <c r="M76" s="962"/>
      <c r="N76" s="962"/>
      <c r="O76" s="962"/>
      <c r="P76" s="963"/>
      <c r="Q76" s="965">
        <v>261159</v>
      </c>
      <c r="R76" s="966"/>
      <c r="S76" s="966"/>
      <c r="T76" s="966"/>
      <c r="U76" s="967"/>
      <c r="V76" s="968">
        <v>254522</v>
      </c>
      <c r="W76" s="966"/>
      <c r="X76" s="966"/>
      <c r="Y76" s="966"/>
      <c r="Z76" s="967"/>
      <c r="AA76" s="968">
        <v>6637</v>
      </c>
      <c r="AB76" s="966"/>
      <c r="AC76" s="966"/>
      <c r="AD76" s="966"/>
      <c r="AE76" s="967"/>
      <c r="AF76" s="968">
        <v>6336</v>
      </c>
      <c r="AG76" s="966"/>
      <c r="AH76" s="966"/>
      <c r="AI76" s="966"/>
      <c r="AJ76" s="967"/>
      <c r="AK76" s="968">
        <v>983</v>
      </c>
      <c r="AL76" s="966"/>
      <c r="AM76" s="966"/>
      <c r="AN76" s="966"/>
      <c r="AO76" s="967"/>
      <c r="AP76" s="968">
        <v>0</v>
      </c>
      <c r="AQ76" s="966"/>
      <c r="AR76" s="966"/>
      <c r="AS76" s="966"/>
      <c r="AT76" s="967"/>
      <c r="AU76" s="968" t="s">
        <v>564</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377</v>
      </c>
      <c r="B88" s="924" t="s">
        <v>401</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924" t="s">
        <v>402</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403</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404</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407</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408</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410</v>
      </c>
      <c r="AB109" s="883"/>
      <c r="AC109" s="883"/>
      <c r="AD109" s="883"/>
      <c r="AE109" s="884"/>
      <c r="AF109" s="885" t="s">
        <v>411</v>
      </c>
      <c r="AG109" s="883"/>
      <c r="AH109" s="883"/>
      <c r="AI109" s="883"/>
      <c r="AJ109" s="884"/>
      <c r="AK109" s="885" t="s">
        <v>295</v>
      </c>
      <c r="AL109" s="883"/>
      <c r="AM109" s="883"/>
      <c r="AN109" s="883"/>
      <c r="AO109" s="884"/>
      <c r="AP109" s="885" t="s">
        <v>412</v>
      </c>
      <c r="AQ109" s="883"/>
      <c r="AR109" s="883"/>
      <c r="AS109" s="883"/>
      <c r="AT109" s="916"/>
      <c r="AU109" s="882" t="s">
        <v>409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410</v>
      </c>
      <c r="BR109" s="883"/>
      <c r="BS109" s="883"/>
      <c r="BT109" s="883"/>
      <c r="BU109" s="884"/>
      <c r="BV109" s="885" t="s">
        <v>411</v>
      </c>
      <c r="BW109" s="883"/>
      <c r="BX109" s="883"/>
      <c r="BY109" s="883"/>
      <c r="BZ109" s="884"/>
      <c r="CA109" s="885" t="s">
        <v>295</v>
      </c>
      <c r="CB109" s="883"/>
      <c r="CC109" s="883"/>
      <c r="CD109" s="883"/>
      <c r="CE109" s="884"/>
      <c r="CF109" s="923" t="s">
        <v>412</v>
      </c>
      <c r="CG109" s="923"/>
      <c r="CH109" s="923"/>
      <c r="CI109" s="923"/>
      <c r="CJ109" s="923"/>
      <c r="CK109" s="885" t="s">
        <v>413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410</v>
      </c>
      <c r="DH109" s="883"/>
      <c r="DI109" s="883"/>
      <c r="DJ109" s="883"/>
      <c r="DK109" s="884"/>
      <c r="DL109" s="885" t="s">
        <v>411</v>
      </c>
      <c r="DM109" s="883"/>
      <c r="DN109" s="883"/>
      <c r="DO109" s="883"/>
      <c r="DP109" s="884"/>
      <c r="DQ109" s="885" t="s">
        <v>295</v>
      </c>
      <c r="DR109" s="883"/>
      <c r="DS109" s="883"/>
      <c r="DT109" s="883"/>
      <c r="DU109" s="884"/>
      <c r="DV109" s="885" t="s">
        <v>412</v>
      </c>
      <c r="DW109" s="883"/>
      <c r="DX109" s="883"/>
      <c r="DY109" s="883"/>
      <c r="DZ109" s="916"/>
    </row>
    <row r="110" spans="1:131" s="224" customFormat="1" ht="26.25" customHeight="1" x14ac:dyDescent="0.15">
      <c r="A110" s="794" t="s">
        <v>414</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382852</v>
      </c>
      <c r="AB110" s="876"/>
      <c r="AC110" s="876"/>
      <c r="AD110" s="876"/>
      <c r="AE110" s="877"/>
      <c r="AF110" s="878">
        <v>386981</v>
      </c>
      <c r="AG110" s="876"/>
      <c r="AH110" s="876"/>
      <c r="AI110" s="876"/>
      <c r="AJ110" s="877"/>
      <c r="AK110" s="878">
        <v>318863</v>
      </c>
      <c r="AL110" s="876"/>
      <c r="AM110" s="876"/>
      <c r="AN110" s="876"/>
      <c r="AO110" s="877"/>
      <c r="AP110" s="879">
        <v>17.5</v>
      </c>
      <c r="AQ110" s="880"/>
      <c r="AR110" s="880"/>
      <c r="AS110" s="880"/>
      <c r="AT110" s="881"/>
      <c r="AU110" s="917" t="s">
        <v>69</v>
      </c>
      <c r="AV110" s="918"/>
      <c r="AW110" s="918"/>
      <c r="AX110" s="918"/>
      <c r="AY110" s="918"/>
      <c r="AZ110" s="847" t="s">
        <v>415</v>
      </c>
      <c r="BA110" s="795"/>
      <c r="BB110" s="795"/>
      <c r="BC110" s="795"/>
      <c r="BD110" s="795"/>
      <c r="BE110" s="795"/>
      <c r="BF110" s="795"/>
      <c r="BG110" s="795"/>
      <c r="BH110" s="795"/>
      <c r="BI110" s="795"/>
      <c r="BJ110" s="795"/>
      <c r="BK110" s="795"/>
      <c r="BL110" s="795"/>
      <c r="BM110" s="795"/>
      <c r="BN110" s="795"/>
      <c r="BO110" s="795"/>
      <c r="BP110" s="796"/>
      <c r="BQ110" s="848">
        <v>2571599</v>
      </c>
      <c r="BR110" s="829"/>
      <c r="BS110" s="829"/>
      <c r="BT110" s="829"/>
      <c r="BU110" s="829"/>
      <c r="BV110" s="829">
        <v>2412532</v>
      </c>
      <c r="BW110" s="829"/>
      <c r="BX110" s="829"/>
      <c r="BY110" s="829"/>
      <c r="BZ110" s="829"/>
      <c r="CA110" s="829">
        <v>2357618</v>
      </c>
      <c r="CB110" s="829"/>
      <c r="CC110" s="829"/>
      <c r="CD110" s="829"/>
      <c r="CE110" s="829"/>
      <c r="CF110" s="853">
        <v>129.6</v>
      </c>
      <c r="CG110" s="854"/>
      <c r="CH110" s="854"/>
      <c r="CI110" s="854"/>
      <c r="CJ110" s="854"/>
      <c r="CK110" s="913" t="s">
        <v>416</v>
      </c>
      <c r="CL110" s="806"/>
      <c r="CM110" s="847" t="s">
        <v>417</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418</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419</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420</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421</v>
      </c>
      <c r="B112" s="900"/>
      <c r="C112" s="739" t="s">
        <v>422</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423</v>
      </c>
      <c r="BA112" s="739"/>
      <c r="BB112" s="739"/>
      <c r="BC112" s="739"/>
      <c r="BD112" s="739"/>
      <c r="BE112" s="739"/>
      <c r="BF112" s="739"/>
      <c r="BG112" s="739"/>
      <c r="BH112" s="739"/>
      <c r="BI112" s="739"/>
      <c r="BJ112" s="739"/>
      <c r="BK112" s="739"/>
      <c r="BL112" s="739"/>
      <c r="BM112" s="739"/>
      <c r="BN112" s="739"/>
      <c r="BO112" s="739"/>
      <c r="BP112" s="740"/>
      <c r="BQ112" s="803">
        <v>815036</v>
      </c>
      <c r="BR112" s="804"/>
      <c r="BS112" s="804"/>
      <c r="BT112" s="804"/>
      <c r="BU112" s="804"/>
      <c r="BV112" s="804">
        <v>794325</v>
      </c>
      <c r="BW112" s="804"/>
      <c r="BX112" s="804"/>
      <c r="BY112" s="804"/>
      <c r="BZ112" s="804"/>
      <c r="CA112" s="804">
        <v>762866</v>
      </c>
      <c r="CB112" s="804"/>
      <c r="CC112" s="804"/>
      <c r="CD112" s="804"/>
      <c r="CE112" s="804"/>
      <c r="CF112" s="862">
        <v>41.9</v>
      </c>
      <c r="CG112" s="863"/>
      <c r="CH112" s="863"/>
      <c r="CI112" s="863"/>
      <c r="CJ112" s="863"/>
      <c r="CK112" s="914"/>
      <c r="CL112" s="808"/>
      <c r="CM112" s="802" t="s">
        <v>424</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425</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83754</v>
      </c>
      <c r="AB113" s="906"/>
      <c r="AC113" s="906"/>
      <c r="AD113" s="906"/>
      <c r="AE113" s="907"/>
      <c r="AF113" s="908">
        <v>90007</v>
      </c>
      <c r="AG113" s="906"/>
      <c r="AH113" s="906"/>
      <c r="AI113" s="906"/>
      <c r="AJ113" s="907"/>
      <c r="AK113" s="908">
        <v>92227</v>
      </c>
      <c r="AL113" s="906"/>
      <c r="AM113" s="906"/>
      <c r="AN113" s="906"/>
      <c r="AO113" s="907"/>
      <c r="AP113" s="909">
        <v>5.0999999999999996</v>
      </c>
      <c r="AQ113" s="910"/>
      <c r="AR113" s="910"/>
      <c r="AS113" s="910"/>
      <c r="AT113" s="911"/>
      <c r="AU113" s="919"/>
      <c r="AV113" s="920"/>
      <c r="AW113" s="920"/>
      <c r="AX113" s="920"/>
      <c r="AY113" s="920"/>
      <c r="AZ113" s="802" t="s">
        <v>426</v>
      </c>
      <c r="BA113" s="739"/>
      <c r="BB113" s="739"/>
      <c r="BC113" s="739"/>
      <c r="BD113" s="739"/>
      <c r="BE113" s="739"/>
      <c r="BF113" s="739"/>
      <c r="BG113" s="739"/>
      <c r="BH113" s="739"/>
      <c r="BI113" s="739"/>
      <c r="BJ113" s="739"/>
      <c r="BK113" s="739"/>
      <c r="BL113" s="739"/>
      <c r="BM113" s="739"/>
      <c r="BN113" s="739"/>
      <c r="BO113" s="739"/>
      <c r="BP113" s="740"/>
      <c r="BQ113" s="803">
        <v>6879</v>
      </c>
      <c r="BR113" s="804"/>
      <c r="BS113" s="804"/>
      <c r="BT113" s="804"/>
      <c r="BU113" s="804"/>
      <c r="BV113" s="804">
        <v>5894</v>
      </c>
      <c r="BW113" s="804"/>
      <c r="BX113" s="804"/>
      <c r="BY113" s="804"/>
      <c r="BZ113" s="804"/>
      <c r="CA113" s="804">
        <v>13139</v>
      </c>
      <c r="CB113" s="804"/>
      <c r="CC113" s="804"/>
      <c r="CD113" s="804"/>
      <c r="CE113" s="804"/>
      <c r="CF113" s="862">
        <v>0.7</v>
      </c>
      <c r="CG113" s="863"/>
      <c r="CH113" s="863"/>
      <c r="CI113" s="863"/>
      <c r="CJ113" s="863"/>
      <c r="CK113" s="914"/>
      <c r="CL113" s="808"/>
      <c r="CM113" s="802" t="s">
        <v>427</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428</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1749</v>
      </c>
      <c r="AB114" s="767"/>
      <c r="AC114" s="767"/>
      <c r="AD114" s="767"/>
      <c r="AE114" s="768"/>
      <c r="AF114" s="769">
        <v>1919</v>
      </c>
      <c r="AG114" s="767"/>
      <c r="AH114" s="767"/>
      <c r="AI114" s="767"/>
      <c r="AJ114" s="768"/>
      <c r="AK114" s="769">
        <v>2033</v>
      </c>
      <c r="AL114" s="767"/>
      <c r="AM114" s="767"/>
      <c r="AN114" s="767"/>
      <c r="AO114" s="768"/>
      <c r="AP114" s="811">
        <v>0.1</v>
      </c>
      <c r="AQ114" s="812"/>
      <c r="AR114" s="812"/>
      <c r="AS114" s="812"/>
      <c r="AT114" s="813"/>
      <c r="AU114" s="919"/>
      <c r="AV114" s="920"/>
      <c r="AW114" s="920"/>
      <c r="AX114" s="920"/>
      <c r="AY114" s="920"/>
      <c r="AZ114" s="802" t="s">
        <v>429</v>
      </c>
      <c r="BA114" s="739"/>
      <c r="BB114" s="739"/>
      <c r="BC114" s="739"/>
      <c r="BD114" s="739"/>
      <c r="BE114" s="739"/>
      <c r="BF114" s="739"/>
      <c r="BG114" s="739"/>
      <c r="BH114" s="739"/>
      <c r="BI114" s="739"/>
      <c r="BJ114" s="739"/>
      <c r="BK114" s="739"/>
      <c r="BL114" s="739"/>
      <c r="BM114" s="739"/>
      <c r="BN114" s="739"/>
      <c r="BO114" s="739"/>
      <c r="BP114" s="740"/>
      <c r="BQ114" s="803">
        <v>319743</v>
      </c>
      <c r="BR114" s="804"/>
      <c r="BS114" s="804"/>
      <c r="BT114" s="804"/>
      <c r="BU114" s="804"/>
      <c r="BV114" s="804">
        <v>341701</v>
      </c>
      <c r="BW114" s="804"/>
      <c r="BX114" s="804"/>
      <c r="BY114" s="804"/>
      <c r="BZ114" s="804"/>
      <c r="CA114" s="804">
        <v>294169</v>
      </c>
      <c r="CB114" s="804"/>
      <c r="CC114" s="804"/>
      <c r="CD114" s="804"/>
      <c r="CE114" s="804"/>
      <c r="CF114" s="862">
        <v>16.2</v>
      </c>
      <c r="CG114" s="863"/>
      <c r="CH114" s="863"/>
      <c r="CI114" s="863"/>
      <c r="CJ114" s="863"/>
      <c r="CK114" s="914"/>
      <c r="CL114" s="808"/>
      <c r="CM114" s="802" t="s">
        <v>430</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431</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432</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433</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434</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4</v>
      </c>
      <c r="AB116" s="767"/>
      <c r="AC116" s="767"/>
      <c r="AD116" s="767"/>
      <c r="AE116" s="768"/>
      <c r="AF116" s="769">
        <v>191</v>
      </c>
      <c r="AG116" s="767"/>
      <c r="AH116" s="767"/>
      <c r="AI116" s="767"/>
      <c r="AJ116" s="768"/>
      <c r="AK116" s="769">
        <v>187</v>
      </c>
      <c r="AL116" s="767"/>
      <c r="AM116" s="767"/>
      <c r="AN116" s="767"/>
      <c r="AO116" s="768"/>
      <c r="AP116" s="811">
        <v>0</v>
      </c>
      <c r="AQ116" s="812"/>
      <c r="AR116" s="812"/>
      <c r="AS116" s="812"/>
      <c r="AT116" s="813"/>
      <c r="AU116" s="919"/>
      <c r="AV116" s="920"/>
      <c r="AW116" s="920"/>
      <c r="AX116" s="920"/>
      <c r="AY116" s="920"/>
      <c r="AZ116" s="896" t="s">
        <v>435</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436</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437</v>
      </c>
      <c r="Z117" s="884"/>
      <c r="AA117" s="889">
        <v>468359</v>
      </c>
      <c r="AB117" s="890"/>
      <c r="AC117" s="890"/>
      <c r="AD117" s="890"/>
      <c r="AE117" s="891"/>
      <c r="AF117" s="892">
        <v>479098</v>
      </c>
      <c r="AG117" s="890"/>
      <c r="AH117" s="890"/>
      <c r="AI117" s="890"/>
      <c r="AJ117" s="891"/>
      <c r="AK117" s="892">
        <v>413310</v>
      </c>
      <c r="AL117" s="890"/>
      <c r="AM117" s="890"/>
      <c r="AN117" s="890"/>
      <c r="AO117" s="891"/>
      <c r="AP117" s="893"/>
      <c r="AQ117" s="894"/>
      <c r="AR117" s="894"/>
      <c r="AS117" s="894"/>
      <c r="AT117" s="895"/>
      <c r="AU117" s="919"/>
      <c r="AV117" s="920"/>
      <c r="AW117" s="920"/>
      <c r="AX117" s="920"/>
      <c r="AY117" s="920"/>
      <c r="AZ117" s="850" t="s">
        <v>438</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439</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410</v>
      </c>
      <c r="AB118" s="883"/>
      <c r="AC118" s="883"/>
      <c r="AD118" s="883"/>
      <c r="AE118" s="884"/>
      <c r="AF118" s="885" t="s">
        <v>411</v>
      </c>
      <c r="AG118" s="883"/>
      <c r="AH118" s="883"/>
      <c r="AI118" s="883"/>
      <c r="AJ118" s="884"/>
      <c r="AK118" s="885" t="s">
        <v>295</v>
      </c>
      <c r="AL118" s="883"/>
      <c r="AM118" s="883"/>
      <c r="AN118" s="883"/>
      <c r="AO118" s="884"/>
      <c r="AP118" s="886" t="s">
        <v>412</v>
      </c>
      <c r="AQ118" s="887"/>
      <c r="AR118" s="887"/>
      <c r="AS118" s="887"/>
      <c r="AT118" s="888"/>
      <c r="AU118" s="919"/>
      <c r="AV118" s="920"/>
      <c r="AW118" s="920"/>
      <c r="AX118" s="920"/>
      <c r="AY118" s="920"/>
      <c r="AZ118" s="825" t="s">
        <v>440</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441</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416</v>
      </c>
      <c r="B119" s="806"/>
      <c r="C119" s="847" t="s">
        <v>417</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178</v>
      </c>
      <c r="BA119" s="247"/>
      <c r="BB119" s="247"/>
      <c r="BC119" s="247"/>
      <c r="BD119" s="247"/>
      <c r="BE119" s="247"/>
      <c r="BF119" s="247"/>
      <c r="BG119" s="247"/>
      <c r="BH119" s="247"/>
      <c r="BI119" s="247"/>
      <c r="BJ119" s="247"/>
      <c r="BK119" s="247"/>
      <c r="BL119" s="247"/>
      <c r="BM119" s="247"/>
      <c r="BN119" s="247"/>
      <c r="BO119" s="864" t="s">
        <v>442</v>
      </c>
      <c r="BP119" s="865"/>
      <c r="BQ119" s="866">
        <v>3713257</v>
      </c>
      <c r="BR119" s="832"/>
      <c r="BS119" s="832"/>
      <c r="BT119" s="832"/>
      <c r="BU119" s="832"/>
      <c r="BV119" s="832">
        <v>3554452</v>
      </c>
      <c r="BW119" s="832"/>
      <c r="BX119" s="832"/>
      <c r="BY119" s="832"/>
      <c r="BZ119" s="832"/>
      <c r="CA119" s="832">
        <v>3427792</v>
      </c>
      <c r="CB119" s="832"/>
      <c r="CC119" s="832"/>
      <c r="CD119" s="832"/>
      <c r="CE119" s="832"/>
      <c r="CF119" s="735"/>
      <c r="CG119" s="736"/>
      <c r="CH119" s="736"/>
      <c r="CI119" s="736"/>
      <c r="CJ119" s="821"/>
      <c r="CK119" s="915"/>
      <c r="CL119" s="810"/>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420</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444</v>
      </c>
      <c r="AV120" s="868"/>
      <c r="AW120" s="868"/>
      <c r="AX120" s="868"/>
      <c r="AY120" s="869"/>
      <c r="AZ120" s="847" t="s">
        <v>445</v>
      </c>
      <c r="BA120" s="795"/>
      <c r="BB120" s="795"/>
      <c r="BC120" s="795"/>
      <c r="BD120" s="795"/>
      <c r="BE120" s="795"/>
      <c r="BF120" s="795"/>
      <c r="BG120" s="795"/>
      <c r="BH120" s="795"/>
      <c r="BI120" s="795"/>
      <c r="BJ120" s="795"/>
      <c r="BK120" s="795"/>
      <c r="BL120" s="795"/>
      <c r="BM120" s="795"/>
      <c r="BN120" s="795"/>
      <c r="BO120" s="795"/>
      <c r="BP120" s="796"/>
      <c r="BQ120" s="848">
        <v>3264700</v>
      </c>
      <c r="BR120" s="829"/>
      <c r="BS120" s="829"/>
      <c r="BT120" s="829"/>
      <c r="BU120" s="829"/>
      <c r="BV120" s="829">
        <v>3312708</v>
      </c>
      <c r="BW120" s="829"/>
      <c r="BX120" s="829"/>
      <c r="BY120" s="829"/>
      <c r="BZ120" s="829"/>
      <c r="CA120" s="829">
        <v>3294935</v>
      </c>
      <c r="CB120" s="829"/>
      <c r="CC120" s="829"/>
      <c r="CD120" s="829"/>
      <c r="CE120" s="829"/>
      <c r="CF120" s="853">
        <v>181.1</v>
      </c>
      <c r="CG120" s="854"/>
      <c r="CH120" s="854"/>
      <c r="CI120" s="854"/>
      <c r="CJ120" s="854"/>
      <c r="CK120" s="855" t="s">
        <v>446</v>
      </c>
      <c r="CL120" s="839"/>
      <c r="CM120" s="839"/>
      <c r="CN120" s="839"/>
      <c r="CO120" s="840"/>
      <c r="CP120" s="859" t="s">
        <v>393</v>
      </c>
      <c r="CQ120" s="860"/>
      <c r="CR120" s="860"/>
      <c r="CS120" s="860"/>
      <c r="CT120" s="860"/>
      <c r="CU120" s="860"/>
      <c r="CV120" s="860"/>
      <c r="CW120" s="860"/>
      <c r="CX120" s="860"/>
      <c r="CY120" s="860"/>
      <c r="CZ120" s="860"/>
      <c r="DA120" s="860"/>
      <c r="DB120" s="860"/>
      <c r="DC120" s="860"/>
      <c r="DD120" s="860"/>
      <c r="DE120" s="860"/>
      <c r="DF120" s="861"/>
      <c r="DG120" s="848" t="s">
        <v>122</v>
      </c>
      <c r="DH120" s="829"/>
      <c r="DI120" s="829"/>
      <c r="DJ120" s="829"/>
      <c r="DK120" s="829"/>
      <c r="DL120" s="829" t="s">
        <v>122</v>
      </c>
      <c r="DM120" s="829"/>
      <c r="DN120" s="829"/>
      <c r="DO120" s="829"/>
      <c r="DP120" s="829"/>
      <c r="DQ120" s="829">
        <v>435042</v>
      </c>
      <c r="DR120" s="829"/>
      <c r="DS120" s="829"/>
      <c r="DT120" s="829"/>
      <c r="DU120" s="829"/>
      <c r="DV120" s="830">
        <v>23.9</v>
      </c>
      <c r="DW120" s="830"/>
      <c r="DX120" s="830"/>
      <c r="DY120" s="830"/>
      <c r="DZ120" s="831"/>
    </row>
    <row r="121" spans="1:130" s="224" customFormat="1" ht="26.25" customHeight="1" x14ac:dyDescent="0.15">
      <c r="A121" s="807"/>
      <c r="B121" s="808"/>
      <c r="C121" s="850" t="s">
        <v>447</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448</v>
      </c>
      <c r="BA121" s="739"/>
      <c r="BB121" s="739"/>
      <c r="BC121" s="739"/>
      <c r="BD121" s="739"/>
      <c r="BE121" s="739"/>
      <c r="BF121" s="739"/>
      <c r="BG121" s="739"/>
      <c r="BH121" s="739"/>
      <c r="BI121" s="739"/>
      <c r="BJ121" s="739"/>
      <c r="BK121" s="739"/>
      <c r="BL121" s="739"/>
      <c r="BM121" s="739"/>
      <c r="BN121" s="739"/>
      <c r="BO121" s="739"/>
      <c r="BP121" s="740"/>
      <c r="BQ121" s="803">
        <v>29107</v>
      </c>
      <c r="BR121" s="804"/>
      <c r="BS121" s="804"/>
      <c r="BT121" s="804"/>
      <c r="BU121" s="804"/>
      <c r="BV121" s="804">
        <v>27249</v>
      </c>
      <c r="BW121" s="804"/>
      <c r="BX121" s="804"/>
      <c r="BY121" s="804"/>
      <c r="BZ121" s="804"/>
      <c r="CA121" s="804">
        <v>25384</v>
      </c>
      <c r="CB121" s="804"/>
      <c r="CC121" s="804"/>
      <c r="CD121" s="804"/>
      <c r="CE121" s="804"/>
      <c r="CF121" s="862">
        <v>1.4</v>
      </c>
      <c r="CG121" s="863"/>
      <c r="CH121" s="863"/>
      <c r="CI121" s="863"/>
      <c r="CJ121" s="863"/>
      <c r="CK121" s="856"/>
      <c r="CL121" s="842"/>
      <c r="CM121" s="842"/>
      <c r="CN121" s="842"/>
      <c r="CO121" s="843"/>
      <c r="CP121" s="822" t="s">
        <v>395</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v>307157</v>
      </c>
      <c r="DR121" s="804"/>
      <c r="DS121" s="804"/>
      <c r="DT121" s="804"/>
      <c r="DU121" s="804"/>
      <c r="DV121" s="781">
        <v>16.899999999999999</v>
      </c>
      <c r="DW121" s="781"/>
      <c r="DX121" s="781"/>
      <c r="DY121" s="781"/>
      <c r="DZ121" s="782"/>
    </row>
    <row r="122" spans="1:130" s="224" customFormat="1" ht="26.25" customHeight="1" x14ac:dyDescent="0.15">
      <c r="A122" s="807"/>
      <c r="B122" s="808"/>
      <c r="C122" s="802" t="s">
        <v>430</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449</v>
      </c>
      <c r="BA122" s="826"/>
      <c r="BB122" s="826"/>
      <c r="BC122" s="826"/>
      <c r="BD122" s="826"/>
      <c r="BE122" s="826"/>
      <c r="BF122" s="826"/>
      <c r="BG122" s="826"/>
      <c r="BH122" s="826"/>
      <c r="BI122" s="826"/>
      <c r="BJ122" s="826"/>
      <c r="BK122" s="826"/>
      <c r="BL122" s="826"/>
      <c r="BM122" s="826"/>
      <c r="BN122" s="826"/>
      <c r="BO122" s="826"/>
      <c r="BP122" s="827"/>
      <c r="BQ122" s="866">
        <v>2846175</v>
      </c>
      <c r="BR122" s="832"/>
      <c r="BS122" s="832"/>
      <c r="BT122" s="832"/>
      <c r="BU122" s="832"/>
      <c r="BV122" s="832">
        <v>2555157</v>
      </c>
      <c r="BW122" s="832"/>
      <c r="BX122" s="832"/>
      <c r="BY122" s="832"/>
      <c r="BZ122" s="832"/>
      <c r="CA122" s="832">
        <v>2642487</v>
      </c>
      <c r="CB122" s="832"/>
      <c r="CC122" s="832"/>
      <c r="CD122" s="832"/>
      <c r="CE122" s="832"/>
      <c r="CF122" s="833">
        <v>145.30000000000001</v>
      </c>
      <c r="CG122" s="834"/>
      <c r="CH122" s="834"/>
      <c r="CI122" s="834"/>
      <c r="CJ122" s="834"/>
      <c r="CK122" s="856"/>
      <c r="CL122" s="842"/>
      <c r="CM122" s="842"/>
      <c r="CN122" s="842"/>
      <c r="CO122" s="843"/>
      <c r="CP122" s="822" t="s">
        <v>390</v>
      </c>
      <c r="CQ122" s="823"/>
      <c r="CR122" s="823"/>
      <c r="CS122" s="823"/>
      <c r="CT122" s="823"/>
      <c r="CU122" s="823"/>
      <c r="CV122" s="823"/>
      <c r="CW122" s="823"/>
      <c r="CX122" s="823"/>
      <c r="CY122" s="823"/>
      <c r="CZ122" s="823"/>
      <c r="DA122" s="823"/>
      <c r="DB122" s="823"/>
      <c r="DC122" s="823"/>
      <c r="DD122" s="823"/>
      <c r="DE122" s="823"/>
      <c r="DF122" s="824"/>
      <c r="DG122" s="803">
        <v>11272</v>
      </c>
      <c r="DH122" s="804"/>
      <c r="DI122" s="804"/>
      <c r="DJ122" s="804"/>
      <c r="DK122" s="804"/>
      <c r="DL122" s="804">
        <v>12302</v>
      </c>
      <c r="DM122" s="804"/>
      <c r="DN122" s="804"/>
      <c r="DO122" s="804"/>
      <c r="DP122" s="804"/>
      <c r="DQ122" s="804">
        <v>20667</v>
      </c>
      <c r="DR122" s="804"/>
      <c r="DS122" s="804"/>
      <c r="DT122" s="804"/>
      <c r="DU122" s="804"/>
      <c r="DV122" s="781">
        <v>1.1000000000000001</v>
      </c>
      <c r="DW122" s="781"/>
      <c r="DX122" s="781"/>
      <c r="DY122" s="781"/>
      <c r="DZ122" s="782"/>
    </row>
    <row r="123" spans="1:130" s="224" customFormat="1" ht="26.25" customHeight="1" x14ac:dyDescent="0.15">
      <c r="A123" s="807"/>
      <c r="B123" s="808"/>
      <c r="C123" s="802" t="s">
        <v>436</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178</v>
      </c>
      <c r="BA123" s="247"/>
      <c r="BB123" s="247"/>
      <c r="BC123" s="247"/>
      <c r="BD123" s="247"/>
      <c r="BE123" s="247"/>
      <c r="BF123" s="247"/>
      <c r="BG123" s="247"/>
      <c r="BH123" s="247"/>
      <c r="BI123" s="247"/>
      <c r="BJ123" s="247"/>
      <c r="BK123" s="247"/>
      <c r="BL123" s="247"/>
      <c r="BM123" s="247"/>
      <c r="BN123" s="247"/>
      <c r="BO123" s="864" t="s">
        <v>450</v>
      </c>
      <c r="BP123" s="865"/>
      <c r="BQ123" s="819">
        <v>6139982</v>
      </c>
      <c r="BR123" s="820"/>
      <c r="BS123" s="820"/>
      <c r="BT123" s="820"/>
      <c r="BU123" s="820"/>
      <c r="BV123" s="820">
        <v>5895114</v>
      </c>
      <c r="BW123" s="820"/>
      <c r="BX123" s="820"/>
      <c r="BY123" s="820"/>
      <c r="BZ123" s="820"/>
      <c r="CA123" s="820">
        <v>5962806</v>
      </c>
      <c r="CB123" s="820"/>
      <c r="CC123" s="820"/>
      <c r="CD123" s="820"/>
      <c r="CE123" s="820"/>
      <c r="CF123" s="735"/>
      <c r="CG123" s="736"/>
      <c r="CH123" s="736"/>
      <c r="CI123" s="736"/>
      <c r="CJ123" s="821"/>
      <c r="CK123" s="856"/>
      <c r="CL123" s="842"/>
      <c r="CM123" s="842"/>
      <c r="CN123" s="842"/>
      <c r="CO123" s="843"/>
      <c r="CP123" s="822" t="s">
        <v>391</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439</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451</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452</v>
      </c>
      <c r="CQ124" s="823"/>
      <c r="CR124" s="823"/>
      <c r="CS124" s="823"/>
      <c r="CT124" s="823"/>
      <c r="CU124" s="823"/>
      <c r="CV124" s="823"/>
      <c r="CW124" s="823"/>
      <c r="CX124" s="823"/>
      <c r="CY124" s="823"/>
      <c r="CZ124" s="823"/>
      <c r="DA124" s="823"/>
      <c r="DB124" s="823"/>
      <c r="DC124" s="823"/>
      <c r="DD124" s="823"/>
      <c r="DE124" s="823"/>
      <c r="DF124" s="824"/>
      <c r="DG124" s="750">
        <v>803764</v>
      </c>
      <c r="DH124" s="751"/>
      <c r="DI124" s="751"/>
      <c r="DJ124" s="751"/>
      <c r="DK124" s="752"/>
      <c r="DL124" s="753">
        <v>782023</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441</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453</v>
      </c>
      <c r="CL125" s="839"/>
      <c r="CM125" s="839"/>
      <c r="CN125" s="839"/>
      <c r="CO125" s="840"/>
      <c r="CP125" s="847" t="s">
        <v>454</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443</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455</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457</v>
      </c>
      <c r="AY127" s="799"/>
      <c r="AZ127" s="799"/>
      <c r="BA127" s="799"/>
      <c r="BB127" s="799"/>
      <c r="BC127" s="799"/>
      <c r="BD127" s="799"/>
      <c r="BE127" s="800"/>
      <c r="BF127" s="798" t="s">
        <v>458</v>
      </c>
      <c r="BG127" s="799"/>
      <c r="BH127" s="799"/>
      <c r="BI127" s="799"/>
      <c r="BJ127" s="799"/>
      <c r="BK127" s="799"/>
      <c r="BL127" s="800"/>
      <c r="BM127" s="798" t="s">
        <v>459</v>
      </c>
      <c r="BN127" s="799"/>
      <c r="BO127" s="799"/>
      <c r="BP127" s="799"/>
      <c r="BQ127" s="799"/>
      <c r="BR127" s="799"/>
      <c r="BS127" s="800"/>
      <c r="BT127" s="798" t="s">
        <v>460</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461</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462</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463</v>
      </c>
      <c r="X128" s="785"/>
      <c r="Y128" s="785"/>
      <c r="Z128" s="786"/>
      <c r="AA128" s="787">
        <v>1944</v>
      </c>
      <c r="AB128" s="788"/>
      <c r="AC128" s="788"/>
      <c r="AD128" s="788"/>
      <c r="AE128" s="789"/>
      <c r="AF128" s="790">
        <v>1944</v>
      </c>
      <c r="AG128" s="788"/>
      <c r="AH128" s="788"/>
      <c r="AI128" s="788"/>
      <c r="AJ128" s="789"/>
      <c r="AK128" s="790">
        <v>1945</v>
      </c>
      <c r="AL128" s="788"/>
      <c r="AM128" s="788"/>
      <c r="AN128" s="788"/>
      <c r="AO128" s="789"/>
      <c r="AP128" s="791"/>
      <c r="AQ128" s="792"/>
      <c r="AR128" s="792"/>
      <c r="AS128" s="792"/>
      <c r="AT128" s="793"/>
      <c r="AU128" s="226"/>
      <c r="AV128" s="226"/>
      <c r="AW128" s="226"/>
      <c r="AX128" s="794" t="s">
        <v>464</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465</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466</v>
      </c>
      <c r="X129" s="764"/>
      <c r="Y129" s="764"/>
      <c r="Z129" s="765"/>
      <c r="AA129" s="766">
        <v>2232269</v>
      </c>
      <c r="AB129" s="767"/>
      <c r="AC129" s="767"/>
      <c r="AD129" s="767"/>
      <c r="AE129" s="768"/>
      <c r="AF129" s="769">
        <v>2198905</v>
      </c>
      <c r="AG129" s="767"/>
      <c r="AH129" s="767"/>
      <c r="AI129" s="767"/>
      <c r="AJ129" s="768"/>
      <c r="AK129" s="769">
        <v>2145289</v>
      </c>
      <c r="AL129" s="767"/>
      <c r="AM129" s="767"/>
      <c r="AN129" s="767"/>
      <c r="AO129" s="768"/>
      <c r="AP129" s="770"/>
      <c r="AQ129" s="771"/>
      <c r="AR129" s="771"/>
      <c r="AS129" s="771"/>
      <c r="AT129" s="772"/>
      <c r="AU129" s="227"/>
      <c r="AV129" s="227"/>
      <c r="AW129" s="227"/>
      <c r="AX129" s="738" t="s">
        <v>467</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468</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469</v>
      </c>
      <c r="X130" s="764"/>
      <c r="Y130" s="764"/>
      <c r="Z130" s="765"/>
      <c r="AA130" s="766">
        <v>383439</v>
      </c>
      <c r="AB130" s="767"/>
      <c r="AC130" s="767"/>
      <c r="AD130" s="767"/>
      <c r="AE130" s="768"/>
      <c r="AF130" s="769">
        <v>384454</v>
      </c>
      <c r="AG130" s="767"/>
      <c r="AH130" s="767"/>
      <c r="AI130" s="767"/>
      <c r="AJ130" s="768"/>
      <c r="AK130" s="769">
        <v>326237</v>
      </c>
      <c r="AL130" s="767"/>
      <c r="AM130" s="767"/>
      <c r="AN130" s="767"/>
      <c r="AO130" s="768"/>
      <c r="AP130" s="770"/>
      <c r="AQ130" s="771"/>
      <c r="AR130" s="771"/>
      <c r="AS130" s="771"/>
      <c r="AT130" s="772"/>
      <c r="AU130" s="227"/>
      <c r="AV130" s="227"/>
      <c r="AW130" s="227"/>
      <c r="AX130" s="738" t="s">
        <v>470</v>
      </c>
      <c r="AY130" s="739"/>
      <c r="AZ130" s="739"/>
      <c r="BA130" s="739"/>
      <c r="BB130" s="739"/>
      <c r="BC130" s="739"/>
      <c r="BD130" s="739"/>
      <c r="BE130" s="740"/>
      <c r="BF130" s="741">
        <v>4.7</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471</v>
      </c>
      <c r="X131" s="748"/>
      <c r="Y131" s="748"/>
      <c r="Z131" s="749"/>
      <c r="AA131" s="750">
        <v>1848830</v>
      </c>
      <c r="AB131" s="751"/>
      <c r="AC131" s="751"/>
      <c r="AD131" s="751"/>
      <c r="AE131" s="752"/>
      <c r="AF131" s="753">
        <v>1814451</v>
      </c>
      <c r="AG131" s="751"/>
      <c r="AH131" s="751"/>
      <c r="AI131" s="751"/>
      <c r="AJ131" s="752"/>
      <c r="AK131" s="753">
        <v>1819052</v>
      </c>
      <c r="AL131" s="751"/>
      <c r="AM131" s="751"/>
      <c r="AN131" s="751"/>
      <c r="AO131" s="752"/>
      <c r="AP131" s="754"/>
      <c r="AQ131" s="755"/>
      <c r="AR131" s="755"/>
      <c r="AS131" s="755"/>
      <c r="AT131" s="756"/>
      <c r="AU131" s="227"/>
      <c r="AV131" s="227"/>
      <c r="AW131" s="227"/>
      <c r="AX131" s="716" t="s">
        <v>472</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473</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474</v>
      </c>
      <c r="W132" s="729"/>
      <c r="X132" s="729"/>
      <c r="Y132" s="729"/>
      <c r="Z132" s="730"/>
      <c r="AA132" s="731">
        <v>4.4880275630000002</v>
      </c>
      <c r="AB132" s="732"/>
      <c r="AC132" s="732"/>
      <c r="AD132" s="732"/>
      <c r="AE132" s="733"/>
      <c r="AF132" s="734">
        <v>5.1089833779999996</v>
      </c>
      <c r="AG132" s="732"/>
      <c r="AH132" s="732"/>
      <c r="AI132" s="732"/>
      <c r="AJ132" s="733"/>
      <c r="AK132" s="734">
        <v>4.6798002480000003</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475</v>
      </c>
      <c r="W133" s="708"/>
      <c r="X133" s="708"/>
      <c r="Y133" s="708"/>
      <c r="Z133" s="709"/>
      <c r="AA133" s="710">
        <v>4.4000000000000004</v>
      </c>
      <c r="AB133" s="711"/>
      <c r="AC133" s="711"/>
      <c r="AD133" s="711"/>
      <c r="AE133" s="712"/>
      <c r="AF133" s="710">
        <v>4.5</v>
      </c>
      <c r="AG133" s="711"/>
      <c r="AH133" s="711"/>
      <c r="AI133" s="711"/>
      <c r="AJ133" s="712"/>
      <c r="AK133" s="710">
        <v>4.7</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WC6ozUKyymEmsnc4DUCbih602BQaTMh2gE+jdGyEzzFkwM5jg25bLCxOMV/eidQV2U8wc6C2BuBXODmWbFSwwQ==" saltValue="TO5SI1hcKSbvt//AkuwO7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Y1" zoomScaleNormal="85" zoomScaleSheetLayoutView="100" workbookViewId="0">
      <selection activeCell="AM15" sqref="AM15:AT15"/>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476</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nlrHNtmlQxmjdXNNyo0FFvHMBT4SrbLlu5C2SgqIJWXbAVdvlVYDlP+FLTKE66P2/O6DNzTdzSRzguuIJnNgkg==" saltValue="en+XFVbI/bdLLUyHOC/p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AM15" sqref="AM15:AT15"/>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XVx1rMYfIUi3GujuzY7/sHqwjejYZsffdw1t2nA+C1/6cg6ZeNUEeKDnrEpjJn2bYPwPDR/5DwfsaYKK44adg==" saltValue="zqOMvNeBT2pkh96P8GajZ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M15" sqref="AM15:AT15"/>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478</v>
      </c>
      <c r="AL6" s="260"/>
      <c r="AM6" s="260"/>
      <c r="AN6" s="260"/>
    </row>
    <row r="7" spans="1:46" ht="13.5" customHeight="1" x14ac:dyDescent="0.15">
      <c r="A7" s="259"/>
      <c r="AK7" s="262"/>
      <c r="AL7" s="263"/>
      <c r="AM7" s="263"/>
      <c r="AN7" s="264"/>
      <c r="AO7" s="1105" t="s">
        <v>479</v>
      </c>
      <c r="AP7" s="265"/>
      <c r="AQ7" s="266" t="s">
        <v>480</v>
      </c>
      <c r="AR7" s="267"/>
    </row>
    <row r="8" spans="1:46" x14ac:dyDescent="0.15">
      <c r="A8" s="259"/>
      <c r="AK8" s="268"/>
      <c r="AL8" s="269"/>
      <c r="AM8" s="269"/>
      <c r="AN8" s="270"/>
      <c r="AO8" s="1106"/>
      <c r="AP8" s="271" t="s">
        <v>481</v>
      </c>
      <c r="AQ8" s="272" t="s">
        <v>482</v>
      </c>
      <c r="AR8" s="273" t="s">
        <v>483</v>
      </c>
    </row>
    <row r="9" spans="1:46" x14ac:dyDescent="0.15">
      <c r="A9" s="259"/>
      <c r="AK9" s="1117" t="s">
        <v>484</v>
      </c>
      <c r="AL9" s="1118"/>
      <c r="AM9" s="1118"/>
      <c r="AN9" s="1119"/>
      <c r="AO9" s="274">
        <v>556731</v>
      </c>
      <c r="AP9" s="274">
        <v>312595</v>
      </c>
      <c r="AQ9" s="275">
        <v>273733</v>
      </c>
      <c r="AR9" s="276">
        <v>14.2</v>
      </c>
    </row>
    <row r="10" spans="1:46" ht="13.5" customHeight="1" x14ac:dyDescent="0.15">
      <c r="A10" s="259"/>
      <c r="AK10" s="1117" t="s">
        <v>485</v>
      </c>
      <c r="AL10" s="1118"/>
      <c r="AM10" s="1118"/>
      <c r="AN10" s="1119"/>
      <c r="AO10" s="277">
        <v>80476</v>
      </c>
      <c r="AP10" s="277">
        <v>45186</v>
      </c>
      <c r="AQ10" s="278">
        <v>30345</v>
      </c>
      <c r="AR10" s="279">
        <v>48.9</v>
      </c>
    </row>
    <row r="11" spans="1:46" ht="13.5" customHeight="1" x14ac:dyDescent="0.15">
      <c r="A11" s="259"/>
      <c r="AK11" s="1117" t="s">
        <v>486</v>
      </c>
      <c r="AL11" s="1118"/>
      <c r="AM11" s="1118"/>
      <c r="AN11" s="1119"/>
      <c r="AO11" s="277">
        <v>9360</v>
      </c>
      <c r="AP11" s="277">
        <v>5255</v>
      </c>
      <c r="AQ11" s="278">
        <v>4149</v>
      </c>
      <c r="AR11" s="279">
        <v>26.7</v>
      </c>
    </row>
    <row r="12" spans="1:46" ht="13.5" customHeight="1" x14ac:dyDescent="0.15">
      <c r="A12" s="259"/>
      <c r="AK12" s="1117" t="s">
        <v>487</v>
      </c>
      <c r="AL12" s="1118"/>
      <c r="AM12" s="1118"/>
      <c r="AN12" s="1119"/>
      <c r="AO12" s="277" t="s">
        <v>488</v>
      </c>
      <c r="AP12" s="277" t="s">
        <v>488</v>
      </c>
      <c r="AQ12" s="278" t="s">
        <v>488</v>
      </c>
      <c r="AR12" s="279" t="s">
        <v>488</v>
      </c>
    </row>
    <row r="13" spans="1:46" ht="13.5" customHeight="1" x14ac:dyDescent="0.15">
      <c r="A13" s="259"/>
      <c r="AK13" s="1117" t="s">
        <v>489</v>
      </c>
      <c r="AL13" s="1118"/>
      <c r="AM13" s="1118"/>
      <c r="AN13" s="1119"/>
      <c r="AO13" s="277">
        <v>41071</v>
      </c>
      <c r="AP13" s="277">
        <v>23061</v>
      </c>
      <c r="AQ13" s="278">
        <v>9494</v>
      </c>
      <c r="AR13" s="279">
        <v>142.9</v>
      </c>
    </row>
    <row r="14" spans="1:46" ht="13.5" customHeight="1" x14ac:dyDescent="0.15">
      <c r="A14" s="259"/>
      <c r="AK14" s="1117" t="s">
        <v>490</v>
      </c>
      <c r="AL14" s="1118"/>
      <c r="AM14" s="1118"/>
      <c r="AN14" s="1119"/>
      <c r="AO14" s="277">
        <v>12076</v>
      </c>
      <c r="AP14" s="277">
        <v>6780</v>
      </c>
      <c r="AQ14" s="278">
        <v>5033</v>
      </c>
      <c r="AR14" s="279">
        <v>34.700000000000003</v>
      </c>
    </row>
    <row r="15" spans="1:46" ht="13.5" customHeight="1" x14ac:dyDescent="0.15">
      <c r="A15" s="259"/>
      <c r="AK15" s="1120" t="s">
        <v>491</v>
      </c>
      <c r="AL15" s="1121"/>
      <c r="AM15" s="1121"/>
      <c r="AN15" s="1122"/>
      <c r="AO15" s="277">
        <v>-38204</v>
      </c>
      <c r="AP15" s="277">
        <v>-21451</v>
      </c>
      <c r="AQ15" s="278">
        <v>-17000</v>
      </c>
      <c r="AR15" s="279">
        <v>26.2</v>
      </c>
    </row>
    <row r="16" spans="1:46" x14ac:dyDescent="0.15">
      <c r="A16" s="259"/>
      <c r="AK16" s="1120" t="s">
        <v>178</v>
      </c>
      <c r="AL16" s="1121"/>
      <c r="AM16" s="1121"/>
      <c r="AN16" s="1122"/>
      <c r="AO16" s="277">
        <v>661510</v>
      </c>
      <c r="AP16" s="277">
        <v>371426</v>
      </c>
      <c r="AQ16" s="278">
        <v>305754</v>
      </c>
      <c r="AR16" s="279">
        <v>21.5</v>
      </c>
    </row>
    <row r="17" spans="1:46" x14ac:dyDescent="0.15">
      <c r="A17" s="259"/>
    </row>
    <row r="18" spans="1:46" x14ac:dyDescent="0.15">
      <c r="A18" s="259"/>
      <c r="AQ18" s="280"/>
      <c r="AR18" s="280"/>
    </row>
    <row r="19" spans="1:46" x14ac:dyDescent="0.15">
      <c r="A19" s="259"/>
      <c r="AK19" s="255" t="s">
        <v>492</v>
      </c>
    </row>
    <row r="20" spans="1:46" x14ac:dyDescent="0.15">
      <c r="A20" s="259"/>
      <c r="AK20" s="281"/>
      <c r="AL20" s="282"/>
      <c r="AM20" s="282"/>
      <c r="AN20" s="283"/>
      <c r="AO20" s="284" t="s">
        <v>493</v>
      </c>
      <c r="AP20" s="285" t="s">
        <v>494</v>
      </c>
      <c r="AQ20" s="286" t="s">
        <v>495</v>
      </c>
      <c r="AR20" s="287"/>
    </row>
    <row r="21" spans="1:46" s="260" customFormat="1" x14ac:dyDescent="0.15">
      <c r="A21" s="288"/>
      <c r="AK21" s="1123" t="s">
        <v>496</v>
      </c>
      <c r="AL21" s="1124"/>
      <c r="AM21" s="1124"/>
      <c r="AN21" s="1125"/>
      <c r="AO21" s="289">
        <v>33.130000000000003</v>
      </c>
      <c r="AP21" s="290">
        <v>26.54</v>
      </c>
      <c r="AQ21" s="291">
        <v>6.59</v>
      </c>
      <c r="AS21" s="292"/>
      <c r="AT21" s="288"/>
    </row>
    <row r="22" spans="1:46" s="260" customFormat="1" x14ac:dyDescent="0.15">
      <c r="A22" s="288"/>
      <c r="AK22" s="1123" t="s">
        <v>497</v>
      </c>
      <c r="AL22" s="1124"/>
      <c r="AM22" s="1124"/>
      <c r="AN22" s="1125"/>
      <c r="AO22" s="293">
        <v>99.2</v>
      </c>
      <c r="AP22" s="294">
        <v>93.9</v>
      </c>
      <c r="AQ22" s="295">
        <v>5.3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498</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500</v>
      </c>
      <c r="AL29" s="260"/>
      <c r="AM29" s="260"/>
      <c r="AN29" s="260"/>
      <c r="AS29" s="302"/>
    </row>
    <row r="30" spans="1:46" ht="13.5" customHeight="1" x14ac:dyDescent="0.15">
      <c r="A30" s="259"/>
      <c r="AK30" s="262"/>
      <c r="AL30" s="263"/>
      <c r="AM30" s="263"/>
      <c r="AN30" s="264"/>
      <c r="AO30" s="1105" t="s">
        <v>479</v>
      </c>
      <c r="AP30" s="265"/>
      <c r="AQ30" s="266" t="s">
        <v>480</v>
      </c>
      <c r="AR30" s="267"/>
    </row>
    <row r="31" spans="1:46" x14ac:dyDescent="0.15">
      <c r="A31" s="259"/>
      <c r="AK31" s="268"/>
      <c r="AL31" s="269"/>
      <c r="AM31" s="269"/>
      <c r="AN31" s="270"/>
      <c r="AO31" s="1106"/>
      <c r="AP31" s="271" t="s">
        <v>481</v>
      </c>
      <c r="AQ31" s="272" t="s">
        <v>482</v>
      </c>
      <c r="AR31" s="273" t="s">
        <v>483</v>
      </c>
    </row>
    <row r="32" spans="1:46" ht="27" customHeight="1" x14ac:dyDescent="0.15">
      <c r="A32" s="259"/>
      <c r="AK32" s="1107" t="s">
        <v>501</v>
      </c>
      <c r="AL32" s="1108"/>
      <c r="AM32" s="1108"/>
      <c r="AN32" s="1109"/>
      <c r="AO32" s="303">
        <v>318863</v>
      </c>
      <c r="AP32" s="303">
        <v>179036</v>
      </c>
      <c r="AQ32" s="304">
        <v>170830</v>
      </c>
      <c r="AR32" s="305">
        <v>4.8</v>
      </c>
    </row>
    <row r="33" spans="1:46" ht="13.5" customHeight="1" x14ac:dyDescent="0.15">
      <c r="A33" s="259"/>
      <c r="AK33" s="1107" t="s">
        <v>502</v>
      </c>
      <c r="AL33" s="1108"/>
      <c r="AM33" s="1108"/>
      <c r="AN33" s="1109"/>
      <c r="AO33" s="303" t="s">
        <v>488</v>
      </c>
      <c r="AP33" s="303" t="s">
        <v>488</v>
      </c>
      <c r="AQ33" s="304" t="s">
        <v>488</v>
      </c>
      <c r="AR33" s="305" t="s">
        <v>488</v>
      </c>
    </row>
    <row r="34" spans="1:46" ht="27" customHeight="1" x14ac:dyDescent="0.15">
      <c r="A34" s="259"/>
      <c r="AK34" s="1107" t="s">
        <v>503</v>
      </c>
      <c r="AL34" s="1108"/>
      <c r="AM34" s="1108"/>
      <c r="AN34" s="1109"/>
      <c r="AO34" s="303" t="s">
        <v>488</v>
      </c>
      <c r="AP34" s="303" t="s">
        <v>488</v>
      </c>
      <c r="AQ34" s="304" t="s">
        <v>488</v>
      </c>
      <c r="AR34" s="305" t="s">
        <v>488</v>
      </c>
    </row>
    <row r="35" spans="1:46" ht="27" customHeight="1" x14ac:dyDescent="0.15">
      <c r="A35" s="259"/>
      <c r="AK35" s="1107" t="s">
        <v>504</v>
      </c>
      <c r="AL35" s="1108"/>
      <c r="AM35" s="1108"/>
      <c r="AN35" s="1109"/>
      <c r="AO35" s="303">
        <v>92227</v>
      </c>
      <c r="AP35" s="303">
        <v>51784</v>
      </c>
      <c r="AQ35" s="304">
        <v>32606</v>
      </c>
      <c r="AR35" s="305">
        <v>58.8</v>
      </c>
    </row>
    <row r="36" spans="1:46" ht="27" customHeight="1" x14ac:dyDescent="0.15">
      <c r="A36" s="259"/>
      <c r="AK36" s="1107" t="s">
        <v>505</v>
      </c>
      <c r="AL36" s="1108"/>
      <c r="AM36" s="1108"/>
      <c r="AN36" s="1109"/>
      <c r="AO36" s="303">
        <v>2033</v>
      </c>
      <c r="AP36" s="303">
        <v>1141</v>
      </c>
      <c r="AQ36" s="304">
        <v>4875</v>
      </c>
      <c r="AR36" s="305">
        <v>-76.599999999999994</v>
      </c>
    </row>
    <row r="37" spans="1:46" ht="13.5" customHeight="1" x14ac:dyDescent="0.15">
      <c r="A37" s="259"/>
      <c r="AK37" s="1107" t="s">
        <v>506</v>
      </c>
      <c r="AL37" s="1108"/>
      <c r="AM37" s="1108"/>
      <c r="AN37" s="1109"/>
      <c r="AO37" s="303" t="s">
        <v>488</v>
      </c>
      <c r="AP37" s="303" t="s">
        <v>488</v>
      </c>
      <c r="AQ37" s="304">
        <v>993</v>
      </c>
      <c r="AR37" s="305" t="s">
        <v>488</v>
      </c>
    </row>
    <row r="38" spans="1:46" ht="27" customHeight="1" x14ac:dyDescent="0.15">
      <c r="A38" s="259"/>
      <c r="AK38" s="1110" t="s">
        <v>507</v>
      </c>
      <c r="AL38" s="1111"/>
      <c r="AM38" s="1111"/>
      <c r="AN38" s="1112"/>
      <c r="AO38" s="306">
        <v>187</v>
      </c>
      <c r="AP38" s="306">
        <v>105</v>
      </c>
      <c r="AQ38" s="307">
        <v>50</v>
      </c>
      <c r="AR38" s="295">
        <v>110</v>
      </c>
      <c r="AS38" s="302"/>
    </row>
    <row r="39" spans="1:46" x14ac:dyDescent="0.15">
      <c r="A39" s="259"/>
      <c r="AK39" s="1110" t="s">
        <v>508</v>
      </c>
      <c r="AL39" s="1111"/>
      <c r="AM39" s="1111"/>
      <c r="AN39" s="1112"/>
      <c r="AO39" s="303">
        <v>-1945</v>
      </c>
      <c r="AP39" s="303">
        <v>-1092</v>
      </c>
      <c r="AQ39" s="304">
        <v>-6626</v>
      </c>
      <c r="AR39" s="305">
        <v>-83.5</v>
      </c>
      <c r="AS39" s="302"/>
    </row>
    <row r="40" spans="1:46" ht="27" customHeight="1" x14ac:dyDescent="0.15">
      <c r="A40" s="259"/>
      <c r="AK40" s="1107" t="s">
        <v>509</v>
      </c>
      <c r="AL40" s="1108"/>
      <c r="AM40" s="1108"/>
      <c r="AN40" s="1109"/>
      <c r="AO40" s="303">
        <v>-326237</v>
      </c>
      <c r="AP40" s="303">
        <v>-183176</v>
      </c>
      <c r="AQ40" s="304">
        <v>-145454</v>
      </c>
      <c r="AR40" s="305">
        <v>25.9</v>
      </c>
      <c r="AS40" s="302"/>
    </row>
    <row r="41" spans="1:46" x14ac:dyDescent="0.15">
      <c r="A41" s="259"/>
      <c r="AK41" s="1113" t="s">
        <v>288</v>
      </c>
      <c r="AL41" s="1114"/>
      <c r="AM41" s="1114"/>
      <c r="AN41" s="1115"/>
      <c r="AO41" s="303">
        <v>85128</v>
      </c>
      <c r="AP41" s="303">
        <v>47798</v>
      </c>
      <c r="AQ41" s="304">
        <v>57274</v>
      </c>
      <c r="AR41" s="305">
        <v>-16.5</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510</v>
      </c>
    </row>
    <row r="48" spans="1:46" x14ac:dyDescent="0.15">
      <c r="A48" s="259"/>
      <c r="AK48" s="313" t="s">
        <v>511</v>
      </c>
      <c r="AL48" s="313"/>
      <c r="AM48" s="313"/>
      <c r="AN48" s="313"/>
      <c r="AO48" s="313"/>
      <c r="AP48" s="313"/>
      <c r="AQ48" s="314"/>
      <c r="AR48" s="313"/>
    </row>
    <row r="49" spans="1:44" ht="13.5" customHeight="1" x14ac:dyDescent="0.15">
      <c r="A49" s="259"/>
      <c r="AK49" s="315"/>
      <c r="AL49" s="316"/>
      <c r="AM49" s="1100" t="s">
        <v>479</v>
      </c>
      <c r="AN49" s="1102" t="s">
        <v>512</v>
      </c>
      <c r="AO49" s="1103"/>
      <c r="AP49" s="1103"/>
      <c r="AQ49" s="1103"/>
      <c r="AR49" s="1104"/>
    </row>
    <row r="50" spans="1:44" x14ac:dyDescent="0.15">
      <c r="A50" s="259"/>
      <c r="AK50" s="317"/>
      <c r="AL50" s="318"/>
      <c r="AM50" s="1101"/>
      <c r="AN50" s="319" t="s">
        <v>513</v>
      </c>
      <c r="AO50" s="320" t="s">
        <v>514</v>
      </c>
      <c r="AP50" s="321" t="s">
        <v>515</v>
      </c>
      <c r="AQ50" s="322" t="s">
        <v>516</v>
      </c>
      <c r="AR50" s="323" t="s">
        <v>517</v>
      </c>
    </row>
    <row r="51" spans="1:44" x14ac:dyDescent="0.15">
      <c r="A51" s="259"/>
      <c r="AK51" s="315" t="s">
        <v>518</v>
      </c>
      <c r="AL51" s="316"/>
      <c r="AM51" s="324">
        <v>557941</v>
      </c>
      <c r="AN51" s="325">
        <v>279250</v>
      </c>
      <c r="AO51" s="326">
        <v>33.4</v>
      </c>
      <c r="AP51" s="327">
        <v>264232</v>
      </c>
      <c r="AQ51" s="328">
        <v>15.8</v>
      </c>
      <c r="AR51" s="329">
        <v>17.600000000000001</v>
      </c>
    </row>
    <row r="52" spans="1:44" x14ac:dyDescent="0.15">
      <c r="A52" s="259"/>
      <c r="AK52" s="330"/>
      <c r="AL52" s="331" t="s">
        <v>519</v>
      </c>
      <c r="AM52" s="332">
        <v>311680</v>
      </c>
      <c r="AN52" s="333">
        <v>155996</v>
      </c>
      <c r="AO52" s="334">
        <v>17.899999999999999</v>
      </c>
      <c r="AP52" s="335">
        <v>133959</v>
      </c>
      <c r="AQ52" s="336">
        <v>13.9</v>
      </c>
      <c r="AR52" s="337">
        <v>4</v>
      </c>
    </row>
    <row r="53" spans="1:44" x14ac:dyDescent="0.15">
      <c r="A53" s="259"/>
      <c r="AK53" s="315" t="s">
        <v>520</v>
      </c>
      <c r="AL53" s="316"/>
      <c r="AM53" s="324">
        <v>643412</v>
      </c>
      <c r="AN53" s="325">
        <v>334240</v>
      </c>
      <c r="AO53" s="326">
        <v>19.7</v>
      </c>
      <c r="AP53" s="327">
        <v>263613</v>
      </c>
      <c r="AQ53" s="328">
        <v>-0.2</v>
      </c>
      <c r="AR53" s="329">
        <v>19.899999999999999</v>
      </c>
    </row>
    <row r="54" spans="1:44" x14ac:dyDescent="0.15">
      <c r="A54" s="259"/>
      <c r="AK54" s="330"/>
      <c r="AL54" s="331" t="s">
        <v>519</v>
      </c>
      <c r="AM54" s="332">
        <v>450255</v>
      </c>
      <c r="AN54" s="333">
        <v>233899</v>
      </c>
      <c r="AO54" s="334">
        <v>49.9</v>
      </c>
      <c r="AP54" s="335">
        <v>128823</v>
      </c>
      <c r="AQ54" s="336">
        <v>-3.8</v>
      </c>
      <c r="AR54" s="337">
        <v>53.7</v>
      </c>
    </row>
    <row r="55" spans="1:44" x14ac:dyDescent="0.15">
      <c r="A55" s="259"/>
      <c r="AK55" s="315" t="s">
        <v>521</v>
      </c>
      <c r="AL55" s="316"/>
      <c r="AM55" s="324">
        <v>664142</v>
      </c>
      <c r="AN55" s="325">
        <v>354209</v>
      </c>
      <c r="AO55" s="326">
        <v>6</v>
      </c>
      <c r="AP55" s="327">
        <v>362690</v>
      </c>
      <c r="AQ55" s="328">
        <v>37.6</v>
      </c>
      <c r="AR55" s="329">
        <v>-31.6</v>
      </c>
    </row>
    <row r="56" spans="1:44" x14ac:dyDescent="0.15">
      <c r="A56" s="259"/>
      <c r="AK56" s="330"/>
      <c r="AL56" s="331" t="s">
        <v>519</v>
      </c>
      <c r="AM56" s="332">
        <v>456059</v>
      </c>
      <c r="AN56" s="333">
        <v>243231</v>
      </c>
      <c r="AO56" s="334">
        <v>4</v>
      </c>
      <c r="AP56" s="335">
        <v>172580</v>
      </c>
      <c r="AQ56" s="336">
        <v>34</v>
      </c>
      <c r="AR56" s="337">
        <v>-30</v>
      </c>
    </row>
    <row r="57" spans="1:44" x14ac:dyDescent="0.15">
      <c r="A57" s="259"/>
      <c r="AK57" s="315" t="s">
        <v>522</v>
      </c>
      <c r="AL57" s="316"/>
      <c r="AM57" s="324">
        <v>510091</v>
      </c>
      <c r="AN57" s="325">
        <v>283227</v>
      </c>
      <c r="AO57" s="326">
        <v>-20</v>
      </c>
      <c r="AP57" s="327">
        <v>296093</v>
      </c>
      <c r="AQ57" s="328">
        <v>-18.399999999999999</v>
      </c>
      <c r="AR57" s="329">
        <v>-1.6</v>
      </c>
    </row>
    <row r="58" spans="1:44" x14ac:dyDescent="0.15">
      <c r="A58" s="259"/>
      <c r="AK58" s="330"/>
      <c r="AL58" s="331" t="s">
        <v>519</v>
      </c>
      <c r="AM58" s="332">
        <v>394606</v>
      </c>
      <c r="AN58" s="333">
        <v>219104</v>
      </c>
      <c r="AO58" s="334">
        <v>-9.9</v>
      </c>
      <c r="AP58" s="335">
        <v>140545</v>
      </c>
      <c r="AQ58" s="336">
        <v>-18.600000000000001</v>
      </c>
      <c r="AR58" s="337">
        <v>8.6999999999999993</v>
      </c>
    </row>
    <row r="59" spans="1:44" x14ac:dyDescent="0.15">
      <c r="A59" s="259"/>
      <c r="AK59" s="315" t="s">
        <v>523</v>
      </c>
      <c r="AL59" s="316"/>
      <c r="AM59" s="324">
        <v>592262</v>
      </c>
      <c r="AN59" s="325">
        <v>332545</v>
      </c>
      <c r="AO59" s="326">
        <v>17.399999999999999</v>
      </c>
      <c r="AP59" s="327">
        <v>308655</v>
      </c>
      <c r="AQ59" s="328">
        <v>4.2</v>
      </c>
      <c r="AR59" s="329">
        <v>13.2</v>
      </c>
    </row>
    <row r="60" spans="1:44" x14ac:dyDescent="0.15">
      <c r="A60" s="259"/>
      <c r="AK60" s="330"/>
      <c r="AL60" s="331" t="s">
        <v>519</v>
      </c>
      <c r="AM60" s="332">
        <v>412313</v>
      </c>
      <c r="AN60" s="333">
        <v>231506</v>
      </c>
      <c r="AO60" s="334">
        <v>5.7</v>
      </c>
      <c r="AP60" s="335">
        <v>169887</v>
      </c>
      <c r="AQ60" s="336">
        <v>20.9</v>
      </c>
      <c r="AR60" s="337">
        <v>-15.2</v>
      </c>
    </row>
    <row r="61" spans="1:44" x14ac:dyDescent="0.15">
      <c r="A61" s="259"/>
      <c r="AK61" s="315" t="s">
        <v>524</v>
      </c>
      <c r="AL61" s="338"/>
      <c r="AM61" s="324">
        <v>593570</v>
      </c>
      <c r="AN61" s="325">
        <v>316694</v>
      </c>
      <c r="AO61" s="326">
        <v>11.3</v>
      </c>
      <c r="AP61" s="327">
        <v>299057</v>
      </c>
      <c r="AQ61" s="339">
        <v>7.8</v>
      </c>
      <c r="AR61" s="329">
        <v>3.5</v>
      </c>
    </row>
    <row r="62" spans="1:44" x14ac:dyDescent="0.15">
      <c r="A62" s="259"/>
      <c r="AK62" s="330"/>
      <c r="AL62" s="331" t="s">
        <v>519</v>
      </c>
      <c r="AM62" s="332">
        <v>404983</v>
      </c>
      <c r="AN62" s="333">
        <v>216747</v>
      </c>
      <c r="AO62" s="334">
        <v>13.5</v>
      </c>
      <c r="AP62" s="335">
        <v>149159</v>
      </c>
      <c r="AQ62" s="336">
        <v>9.3000000000000007</v>
      </c>
      <c r="AR62" s="337">
        <v>4.2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pm146OgWYpJqlQ14xh7DhleRHljjanxpec4fiV0K7kNp0JESmVRjk3Fyupa6YqYCVfI8k6sFE81ordlO3d5Y0A==" saltValue="+VIQOc3anxKuecL9N01hg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46" zoomScaleNormal="100" zoomScaleSheetLayoutView="55" workbookViewId="0">
      <selection activeCell="AM15" sqref="AM15:AT15"/>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476</v>
      </c>
    </row>
    <row r="121" spans="125:125" ht="13.5" hidden="1" customHeight="1" x14ac:dyDescent="0.15">
      <c r="DU121" s="253"/>
    </row>
  </sheetData>
  <sheetProtection algorithmName="SHA-512" hashValue="mZgDviafPtks34DzIx3/qo3qmzNzVUNI6v7sfLn49EKeP9hjSHVymnDJvxXQHz4T9t4x4N9sRsJgDuTHmV5clw==" saltValue="x6fTkgHo2fWMK7uUC2S1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AM15" sqref="AM15:AT15"/>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476</v>
      </c>
    </row>
  </sheetData>
  <sheetProtection algorithmName="SHA-512" hashValue="CLPEhyt/BxakWaw4G1yFJDmirSZ2lLx8otkxTG6GrMvvM30R+MejsUuA+JytClOWzni9YtLXIO+Z7qqOG92qxA==" saltValue="2CxqJL/Ob8f6FkLoq5Lt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D1" zoomScaleSheetLayoutView="100" workbookViewId="0">
      <selection activeCell="AM15" sqref="AM15:AT1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26" t="s">
        <v>3</v>
      </c>
      <c r="D47" s="1126"/>
      <c r="E47" s="1127"/>
      <c r="F47" s="11">
        <v>62.17</v>
      </c>
      <c r="G47" s="12">
        <v>60.43</v>
      </c>
      <c r="H47" s="12">
        <v>60.1</v>
      </c>
      <c r="I47" s="12">
        <v>61.98</v>
      </c>
      <c r="J47" s="13">
        <v>62.79</v>
      </c>
    </row>
    <row r="48" spans="2:10" ht="57.75" customHeight="1" x14ac:dyDescent="0.15">
      <c r="B48" s="14"/>
      <c r="C48" s="1128" t="s">
        <v>4</v>
      </c>
      <c r="D48" s="1128"/>
      <c r="E48" s="1129"/>
      <c r="F48" s="15">
        <v>7.96</v>
      </c>
      <c r="G48" s="16">
        <v>11.23</v>
      </c>
      <c r="H48" s="16">
        <v>11.17</v>
      </c>
      <c r="I48" s="16">
        <v>9.65</v>
      </c>
      <c r="J48" s="17">
        <v>8.8699999999999992</v>
      </c>
    </row>
    <row r="49" spans="2:10" ht="57.75" customHeight="1" thickBot="1" x14ac:dyDescent="0.2">
      <c r="B49" s="18"/>
      <c r="C49" s="1130" t="s">
        <v>5</v>
      </c>
      <c r="D49" s="1130"/>
      <c r="E49" s="1131"/>
      <c r="F49" s="19">
        <v>0.79</v>
      </c>
      <c r="G49" s="20">
        <v>1.59</v>
      </c>
      <c r="H49" s="20">
        <v>4.2</v>
      </c>
      <c r="I49" s="20" t="s">
        <v>531</v>
      </c>
      <c r="J49" s="21" t="s">
        <v>532</v>
      </c>
    </row>
    <row r="50" spans="2:10" x14ac:dyDescent="0.15"/>
  </sheetData>
  <sheetProtection algorithmName="SHA-512" hashValue="XezdqmE/d1RkPeIKBpA2xkHKya67wsm3HlDr+aVFICg1ezCFqXhBtYPVwOeOEIDVvTdNyw+3ld7Rt5icHggKeA==" saltValue="sq3FAAK/JlJ44sdveoO6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16" zoomScaleSheetLayoutView="100" workbookViewId="0">
      <selection activeCell="AM15" sqref="AM15:AT15"/>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36" t="s">
        <v>533</v>
      </c>
      <c r="D34" s="1136"/>
      <c r="E34" s="1137"/>
      <c r="F34" s="32">
        <v>7.95</v>
      </c>
      <c r="G34" s="33">
        <v>11.22</v>
      </c>
      <c r="H34" s="33">
        <v>11.17</v>
      </c>
      <c r="I34" s="33">
        <v>9.65</v>
      </c>
      <c r="J34" s="34">
        <v>8.8699999999999992</v>
      </c>
      <c r="K34" s="22"/>
      <c r="L34" s="22"/>
      <c r="M34" s="22"/>
      <c r="N34" s="22"/>
      <c r="O34" s="22"/>
      <c r="P34" s="22"/>
    </row>
    <row r="35" spans="1:16" ht="39" customHeight="1" x14ac:dyDescent="0.15">
      <c r="A35" s="22"/>
      <c r="B35" s="35"/>
      <c r="C35" s="1132" t="s">
        <v>534</v>
      </c>
      <c r="D35" s="1132"/>
      <c r="E35" s="1133"/>
      <c r="F35" s="36">
        <v>1.21</v>
      </c>
      <c r="G35" s="37">
        <v>1.18</v>
      </c>
      <c r="H35" s="37">
        <v>0.98</v>
      </c>
      <c r="I35" s="37">
        <v>0.77</v>
      </c>
      <c r="J35" s="38">
        <v>1.03</v>
      </c>
      <c r="K35" s="22"/>
      <c r="L35" s="22"/>
      <c r="M35" s="22"/>
      <c r="N35" s="22"/>
      <c r="O35" s="22"/>
      <c r="P35" s="22"/>
    </row>
    <row r="36" spans="1:16" ht="39" customHeight="1" x14ac:dyDescent="0.15">
      <c r="A36" s="22"/>
      <c r="B36" s="35"/>
      <c r="C36" s="1132" t="s">
        <v>535</v>
      </c>
      <c r="D36" s="1132"/>
      <c r="E36" s="1133"/>
      <c r="F36" s="36" t="s">
        <v>488</v>
      </c>
      <c r="G36" s="37" t="s">
        <v>488</v>
      </c>
      <c r="H36" s="37" t="s">
        <v>488</v>
      </c>
      <c r="I36" s="37" t="s">
        <v>488</v>
      </c>
      <c r="J36" s="38">
        <v>0.91</v>
      </c>
      <c r="K36" s="22"/>
      <c r="L36" s="22"/>
      <c r="M36" s="22"/>
      <c r="N36" s="22"/>
      <c r="O36" s="22"/>
      <c r="P36" s="22"/>
    </row>
    <row r="37" spans="1:16" ht="39" customHeight="1" x14ac:dyDescent="0.15">
      <c r="A37" s="22"/>
      <c r="B37" s="35"/>
      <c r="C37" s="1132" t="s">
        <v>536</v>
      </c>
      <c r="D37" s="1132"/>
      <c r="E37" s="1133"/>
      <c r="F37" s="36">
        <v>1.78</v>
      </c>
      <c r="G37" s="37">
        <v>1.37</v>
      </c>
      <c r="H37" s="37">
        <v>1.1000000000000001</v>
      </c>
      <c r="I37" s="37">
        <v>1.08</v>
      </c>
      <c r="J37" s="38">
        <v>0.52</v>
      </c>
      <c r="K37" s="22"/>
      <c r="L37" s="22"/>
      <c r="M37" s="22"/>
      <c r="N37" s="22"/>
      <c r="O37" s="22"/>
      <c r="P37" s="22"/>
    </row>
    <row r="38" spans="1:16" ht="39" customHeight="1" x14ac:dyDescent="0.15">
      <c r="A38" s="22"/>
      <c r="B38" s="35"/>
      <c r="C38" s="1132" t="s">
        <v>537</v>
      </c>
      <c r="D38" s="1132"/>
      <c r="E38" s="1133"/>
      <c r="F38" s="36" t="s">
        <v>488</v>
      </c>
      <c r="G38" s="37" t="s">
        <v>488</v>
      </c>
      <c r="H38" s="37" t="s">
        <v>488</v>
      </c>
      <c r="I38" s="37" t="s">
        <v>488</v>
      </c>
      <c r="J38" s="38">
        <v>0.12</v>
      </c>
      <c r="K38" s="22"/>
      <c r="L38" s="22"/>
      <c r="M38" s="22"/>
      <c r="N38" s="22"/>
      <c r="O38" s="22"/>
      <c r="P38" s="22"/>
    </row>
    <row r="39" spans="1:16" ht="39" customHeight="1" x14ac:dyDescent="0.15">
      <c r="A39" s="22"/>
      <c r="B39" s="35"/>
      <c r="C39" s="1132" t="s">
        <v>538</v>
      </c>
      <c r="D39" s="1132"/>
      <c r="E39" s="1133"/>
      <c r="F39" s="36">
        <v>0.01</v>
      </c>
      <c r="G39" s="37">
        <v>0</v>
      </c>
      <c r="H39" s="37">
        <v>0</v>
      </c>
      <c r="I39" s="37">
        <v>0</v>
      </c>
      <c r="J39" s="38">
        <v>0</v>
      </c>
      <c r="K39" s="22"/>
      <c r="L39" s="22"/>
      <c r="M39" s="22"/>
      <c r="N39" s="22"/>
      <c r="O39" s="22"/>
      <c r="P39" s="22"/>
    </row>
    <row r="40" spans="1:16" ht="39" customHeight="1" x14ac:dyDescent="0.15">
      <c r="A40" s="22"/>
      <c r="B40" s="35"/>
      <c r="C40" s="1132" t="s">
        <v>539</v>
      </c>
      <c r="D40" s="1132"/>
      <c r="E40" s="1133"/>
      <c r="F40" s="36">
        <v>0</v>
      </c>
      <c r="G40" s="37">
        <v>0</v>
      </c>
      <c r="H40" s="37">
        <v>0</v>
      </c>
      <c r="I40" s="37">
        <v>0</v>
      </c>
      <c r="J40" s="38">
        <v>0</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540</v>
      </c>
      <c r="D42" s="1132"/>
      <c r="E42" s="1133"/>
      <c r="F42" s="36" t="s">
        <v>488</v>
      </c>
      <c r="G42" s="37" t="s">
        <v>488</v>
      </c>
      <c r="H42" s="37" t="s">
        <v>488</v>
      </c>
      <c r="I42" s="37" t="s">
        <v>488</v>
      </c>
      <c r="J42" s="38" t="s">
        <v>488</v>
      </c>
      <c r="K42" s="22"/>
      <c r="L42" s="22"/>
      <c r="M42" s="22"/>
      <c r="N42" s="22"/>
      <c r="O42" s="22"/>
      <c r="P42" s="22"/>
    </row>
    <row r="43" spans="1:16" ht="39" customHeight="1" thickBot="1" x14ac:dyDescent="0.2">
      <c r="A43" s="22"/>
      <c r="B43" s="40"/>
      <c r="C43" s="1134" t="s">
        <v>541</v>
      </c>
      <c r="D43" s="1134"/>
      <c r="E43" s="1135"/>
      <c r="F43" s="41">
        <v>1.1499999999999999</v>
      </c>
      <c r="G43" s="42">
        <v>0.96</v>
      </c>
      <c r="H43" s="42">
        <v>0.98</v>
      </c>
      <c r="I43" s="42">
        <v>1.77</v>
      </c>
      <c r="J43" s="43" t="s">
        <v>488</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CfsLwTTZ0kbrUtgAy8G5FYMp+9fYrzLZoCe3ZPcS+ij48vmXJRy/vAEZ6BNzyr8oRbcu+nYlRwpYmi74olytw==" saltValue="ZTzUJUxnQ8HEQHMphcSM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H25" zoomScaleSheetLayoutView="55" workbookViewId="0">
      <selection activeCell="AM15" sqref="AM15:AT15"/>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369</v>
      </c>
      <c r="L45" s="58">
        <v>372</v>
      </c>
      <c r="M45" s="58">
        <v>383</v>
      </c>
      <c r="N45" s="58">
        <v>387</v>
      </c>
      <c r="O45" s="59">
        <v>319</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488</v>
      </c>
      <c r="L46" s="62" t="s">
        <v>488</v>
      </c>
      <c r="M46" s="62" t="s">
        <v>488</v>
      </c>
      <c r="N46" s="62" t="s">
        <v>488</v>
      </c>
      <c r="O46" s="63" t="s">
        <v>488</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488</v>
      </c>
      <c r="L47" s="62" t="s">
        <v>488</v>
      </c>
      <c r="M47" s="62" t="s">
        <v>488</v>
      </c>
      <c r="N47" s="62" t="s">
        <v>488</v>
      </c>
      <c r="O47" s="63" t="s">
        <v>488</v>
      </c>
      <c r="P47" s="46"/>
      <c r="Q47" s="46"/>
      <c r="R47" s="46"/>
      <c r="S47" s="46"/>
      <c r="T47" s="46"/>
      <c r="U47" s="46"/>
    </row>
    <row r="48" spans="1:21" ht="30.75" customHeight="1" x14ac:dyDescent="0.15">
      <c r="A48" s="46"/>
      <c r="B48" s="1163"/>
      <c r="C48" s="1164"/>
      <c r="D48" s="60"/>
      <c r="E48" s="1140" t="s">
        <v>13</v>
      </c>
      <c r="F48" s="1140"/>
      <c r="G48" s="1140"/>
      <c r="H48" s="1140"/>
      <c r="I48" s="1140"/>
      <c r="J48" s="1141"/>
      <c r="K48" s="61">
        <v>80</v>
      </c>
      <c r="L48" s="62">
        <v>83</v>
      </c>
      <c r="M48" s="62">
        <v>84</v>
      </c>
      <c r="N48" s="62">
        <v>90</v>
      </c>
      <c r="O48" s="63">
        <v>92</v>
      </c>
      <c r="P48" s="46"/>
      <c r="Q48" s="46"/>
      <c r="R48" s="46"/>
      <c r="S48" s="46"/>
      <c r="T48" s="46"/>
      <c r="U48" s="46"/>
    </row>
    <row r="49" spans="1:21" ht="30.75" customHeight="1" x14ac:dyDescent="0.15">
      <c r="A49" s="46"/>
      <c r="B49" s="1163"/>
      <c r="C49" s="1164"/>
      <c r="D49" s="60"/>
      <c r="E49" s="1140" t="s">
        <v>14</v>
      </c>
      <c r="F49" s="1140"/>
      <c r="G49" s="1140"/>
      <c r="H49" s="1140"/>
      <c r="I49" s="1140"/>
      <c r="J49" s="1141"/>
      <c r="K49" s="61">
        <v>2</v>
      </c>
      <c r="L49" s="62">
        <v>1</v>
      </c>
      <c r="M49" s="62">
        <v>2</v>
      </c>
      <c r="N49" s="62">
        <v>2</v>
      </c>
      <c r="O49" s="63">
        <v>2</v>
      </c>
      <c r="P49" s="46"/>
      <c r="Q49" s="46"/>
      <c r="R49" s="46"/>
      <c r="S49" s="46"/>
      <c r="T49" s="46"/>
      <c r="U49" s="46"/>
    </row>
    <row r="50" spans="1:21" ht="30.75" customHeight="1" x14ac:dyDescent="0.15">
      <c r="A50" s="46"/>
      <c r="B50" s="1163"/>
      <c r="C50" s="1164"/>
      <c r="D50" s="60"/>
      <c r="E50" s="1140" t="s">
        <v>15</v>
      </c>
      <c r="F50" s="1140"/>
      <c r="G50" s="1140"/>
      <c r="H50" s="1140"/>
      <c r="I50" s="1140"/>
      <c r="J50" s="1141"/>
      <c r="K50" s="61" t="s">
        <v>488</v>
      </c>
      <c r="L50" s="62" t="s">
        <v>488</v>
      </c>
      <c r="M50" s="62" t="s">
        <v>488</v>
      </c>
      <c r="N50" s="62" t="s">
        <v>488</v>
      </c>
      <c r="O50" s="63" t="s">
        <v>488</v>
      </c>
      <c r="P50" s="46"/>
      <c r="Q50" s="46"/>
      <c r="R50" s="46"/>
      <c r="S50" s="46"/>
      <c r="T50" s="46"/>
      <c r="U50" s="46"/>
    </row>
    <row r="51" spans="1:21" ht="30.75" customHeight="1" x14ac:dyDescent="0.15">
      <c r="A51" s="46"/>
      <c r="B51" s="1165"/>
      <c r="C51" s="1166"/>
      <c r="D51" s="64"/>
      <c r="E51" s="1140" t="s">
        <v>16</v>
      </c>
      <c r="F51" s="1140"/>
      <c r="G51" s="1140"/>
      <c r="H51" s="1140"/>
      <c r="I51" s="1140"/>
      <c r="J51" s="1141"/>
      <c r="K51" s="61">
        <v>0</v>
      </c>
      <c r="L51" s="62">
        <v>0</v>
      </c>
      <c r="M51" s="62">
        <v>0</v>
      </c>
      <c r="N51" s="62">
        <v>0</v>
      </c>
      <c r="O51" s="63">
        <v>0</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375</v>
      </c>
      <c r="L52" s="62">
        <v>390</v>
      </c>
      <c r="M52" s="62">
        <v>385</v>
      </c>
      <c r="N52" s="62">
        <v>386</v>
      </c>
      <c r="O52" s="63">
        <v>328</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76</v>
      </c>
      <c r="L53" s="67">
        <v>66</v>
      </c>
      <c r="M53" s="67">
        <v>84</v>
      </c>
      <c r="N53" s="67">
        <v>93</v>
      </c>
      <c r="O53" s="68">
        <v>85</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ItlqfJd8qFlkTMqTAQDrD6jbhQon1wd88syBkwyH+9vlqJVWjrnAhi0q+s8Ce6UQ8FAwgNiygvjFE/aX1Y1DAw==" saltValue="P+UWOWWLb5/Cfsv0LkVog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F34" zoomScaleSheetLayoutView="100" workbookViewId="0">
      <selection activeCell="AM15" sqref="AM15:AT15"/>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526</v>
      </c>
      <c r="J40" s="101" t="s">
        <v>527</v>
      </c>
      <c r="K40" s="101" t="s">
        <v>528</v>
      </c>
      <c r="L40" s="101" t="s">
        <v>529</v>
      </c>
      <c r="M40" s="102" t="s">
        <v>530</v>
      </c>
    </row>
    <row r="41" spans="2:13" ht="27.75" customHeight="1" x14ac:dyDescent="0.15">
      <c r="B41" s="1181" t="s">
        <v>30</v>
      </c>
      <c r="C41" s="1182"/>
      <c r="D41" s="103"/>
      <c r="E41" s="1183" t="s">
        <v>31</v>
      </c>
      <c r="F41" s="1183"/>
      <c r="G41" s="1183"/>
      <c r="H41" s="1184"/>
      <c r="I41" s="342">
        <v>2708</v>
      </c>
      <c r="J41" s="343">
        <v>2672</v>
      </c>
      <c r="K41" s="343">
        <v>2572</v>
      </c>
      <c r="L41" s="343">
        <v>2413</v>
      </c>
      <c r="M41" s="344">
        <v>2358</v>
      </c>
    </row>
    <row r="42" spans="2:13" ht="27.75" customHeight="1" x14ac:dyDescent="0.15">
      <c r="B42" s="1171"/>
      <c r="C42" s="1172"/>
      <c r="D42" s="104"/>
      <c r="E42" s="1175" t="s">
        <v>32</v>
      </c>
      <c r="F42" s="1175"/>
      <c r="G42" s="1175"/>
      <c r="H42" s="1176"/>
      <c r="I42" s="345" t="s">
        <v>488</v>
      </c>
      <c r="J42" s="346" t="s">
        <v>488</v>
      </c>
      <c r="K42" s="346" t="s">
        <v>488</v>
      </c>
      <c r="L42" s="346" t="s">
        <v>488</v>
      </c>
      <c r="M42" s="347" t="s">
        <v>488</v>
      </c>
    </row>
    <row r="43" spans="2:13" ht="27.75" customHeight="1" x14ac:dyDescent="0.15">
      <c r="B43" s="1171"/>
      <c r="C43" s="1172"/>
      <c r="D43" s="104"/>
      <c r="E43" s="1175" t="s">
        <v>33</v>
      </c>
      <c r="F43" s="1175"/>
      <c r="G43" s="1175"/>
      <c r="H43" s="1176"/>
      <c r="I43" s="345">
        <v>768</v>
      </c>
      <c r="J43" s="346">
        <v>787</v>
      </c>
      <c r="K43" s="346">
        <v>815</v>
      </c>
      <c r="L43" s="346">
        <v>794</v>
      </c>
      <c r="M43" s="347">
        <v>763</v>
      </c>
    </row>
    <row r="44" spans="2:13" ht="27.75" customHeight="1" x14ac:dyDescent="0.15">
      <c r="B44" s="1171"/>
      <c r="C44" s="1172"/>
      <c r="D44" s="104"/>
      <c r="E44" s="1175" t="s">
        <v>34</v>
      </c>
      <c r="F44" s="1175"/>
      <c r="G44" s="1175"/>
      <c r="H44" s="1176"/>
      <c r="I44" s="345">
        <v>5</v>
      </c>
      <c r="J44" s="346">
        <v>5</v>
      </c>
      <c r="K44" s="346">
        <v>7</v>
      </c>
      <c r="L44" s="346">
        <v>6</v>
      </c>
      <c r="M44" s="347">
        <v>13</v>
      </c>
    </row>
    <row r="45" spans="2:13" ht="27.75" customHeight="1" x14ac:dyDescent="0.15">
      <c r="B45" s="1171"/>
      <c r="C45" s="1172"/>
      <c r="D45" s="104"/>
      <c r="E45" s="1175" t="s">
        <v>35</v>
      </c>
      <c r="F45" s="1175"/>
      <c r="G45" s="1175"/>
      <c r="H45" s="1176"/>
      <c r="I45" s="345">
        <v>342</v>
      </c>
      <c r="J45" s="346">
        <v>325</v>
      </c>
      <c r="K45" s="346">
        <v>320</v>
      </c>
      <c r="L45" s="346">
        <v>342</v>
      </c>
      <c r="M45" s="347">
        <v>294</v>
      </c>
    </row>
    <row r="46" spans="2:13" ht="27.75" customHeight="1" x14ac:dyDescent="0.15">
      <c r="B46" s="1171"/>
      <c r="C46" s="1172"/>
      <c r="D46" s="105"/>
      <c r="E46" s="1175" t="s">
        <v>36</v>
      </c>
      <c r="F46" s="1175"/>
      <c r="G46" s="1175"/>
      <c r="H46" s="1176"/>
      <c r="I46" s="345" t="s">
        <v>488</v>
      </c>
      <c r="J46" s="346" t="s">
        <v>488</v>
      </c>
      <c r="K46" s="346" t="s">
        <v>488</v>
      </c>
      <c r="L46" s="346" t="s">
        <v>488</v>
      </c>
      <c r="M46" s="347" t="s">
        <v>488</v>
      </c>
    </row>
    <row r="47" spans="2:13" ht="27.75" customHeight="1" x14ac:dyDescent="0.15">
      <c r="B47" s="1171"/>
      <c r="C47" s="1172"/>
      <c r="D47" s="106"/>
      <c r="E47" s="1185" t="s">
        <v>37</v>
      </c>
      <c r="F47" s="1186"/>
      <c r="G47" s="1186"/>
      <c r="H47" s="1187"/>
      <c r="I47" s="345" t="s">
        <v>488</v>
      </c>
      <c r="J47" s="346" t="s">
        <v>488</v>
      </c>
      <c r="K47" s="346" t="s">
        <v>488</v>
      </c>
      <c r="L47" s="346" t="s">
        <v>488</v>
      </c>
      <c r="M47" s="347" t="s">
        <v>488</v>
      </c>
    </row>
    <row r="48" spans="2:13" ht="27.75" customHeight="1" x14ac:dyDescent="0.15">
      <c r="B48" s="1171"/>
      <c r="C48" s="1172"/>
      <c r="D48" s="104"/>
      <c r="E48" s="1175" t="s">
        <v>38</v>
      </c>
      <c r="F48" s="1175"/>
      <c r="G48" s="1175"/>
      <c r="H48" s="1176"/>
      <c r="I48" s="345" t="s">
        <v>488</v>
      </c>
      <c r="J48" s="346" t="s">
        <v>488</v>
      </c>
      <c r="K48" s="346" t="s">
        <v>488</v>
      </c>
      <c r="L48" s="346" t="s">
        <v>488</v>
      </c>
      <c r="M48" s="347" t="s">
        <v>488</v>
      </c>
    </row>
    <row r="49" spans="2:13" ht="27.75" customHeight="1" x14ac:dyDescent="0.15">
      <c r="B49" s="1173"/>
      <c r="C49" s="1174"/>
      <c r="D49" s="104"/>
      <c r="E49" s="1175" t="s">
        <v>39</v>
      </c>
      <c r="F49" s="1175"/>
      <c r="G49" s="1175"/>
      <c r="H49" s="1176"/>
      <c r="I49" s="345" t="s">
        <v>488</v>
      </c>
      <c r="J49" s="346" t="s">
        <v>488</v>
      </c>
      <c r="K49" s="346" t="s">
        <v>488</v>
      </c>
      <c r="L49" s="346" t="s">
        <v>488</v>
      </c>
      <c r="M49" s="347" t="s">
        <v>488</v>
      </c>
    </row>
    <row r="50" spans="2:13" ht="27.75" customHeight="1" x14ac:dyDescent="0.15">
      <c r="B50" s="1169" t="s">
        <v>40</v>
      </c>
      <c r="C50" s="1170"/>
      <c r="D50" s="107"/>
      <c r="E50" s="1175" t="s">
        <v>41</v>
      </c>
      <c r="F50" s="1175"/>
      <c r="G50" s="1175"/>
      <c r="H50" s="1176"/>
      <c r="I50" s="345">
        <v>3061</v>
      </c>
      <c r="J50" s="346">
        <v>3152</v>
      </c>
      <c r="K50" s="346">
        <v>3265</v>
      </c>
      <c r="L50" s="346">
        <v>3313</v>
      </c>
      <c r="M50" s="347">
        <v>3295</v>
      </c>
    </row>
    <row r="51" spans="2:13" ht="27.75" customHeight="1" x14ac:dyDescent="0.15">
      <c r="B51" s="1171"/>
      <c r="C51" s="1172"/>
      <c r="D51" s="104"/>
      <c r="E51" s="1175" t="s">
        <v>42</v>
      </c>
      <c r="F51" s="1175"/>
      <c r="G51" s="1175"/>
      <c r="H51" s="1176"/>
      <c r="I51" s="345" t="s">
        <v>488</v>
      </c>
      <c r="J51" s="346">
        <v>20</v>
      </c>
      <c r="K51" s="346">
        <v>29</v>
      </c>
      <c r="L51" s="346">
        <v>27</v>
      </c>
      <c r="M51" s="347">
        <v>25</v>
      </c>
    </row>
    <row r="52" spans="2:13" ht="27.75" customHeight="1" x14ac:dyDescent="0.15">
      <c r="B52" s="1173"/>
      <c r="C52" s="1174"/>
      <c r="D52" s="104"/>
      <c r="E52" s="1175" t="s">
        <v>43</v>
      </c>
      <c r="F52" s="1175"/>
      <c r="G52" s="1175"/>
      <c r="H52" s="1176"/>
      <c r="I52" s="345">
        <v>2975</v>
      </c>
      <c r="J52" s="346">
        <v>2897</v>
      </c>
      <c r="K52" s="346">
        <v>2846</v>
      </c>
      <c r="L52" s="346">
        <v>2555</v>
      </c>
      <c r="M52" s="347">
        <v>2642</v>
      </c>
    </row>
    <row r="53" spans="2:13" ht="27.75" customHeight="1" thickBot="1" x14ac:dyDescent="0.2">
      <c r="B53" s="1177" t="s">
        <v>19</v>
      </c>
      <c r="C53" s="1178"/>
      <c r="D53" s="108"/>
      <c r="E53" s="1179" t="s">
        <v>44</v>
      </c>
      <c r="F53" s="1179"/>
      <c r="G53" s="1179"/>
      <c r="H53" s="1180"/>
      <c r="I53" s="348">
        <v>-2213</v>
      </c>
      <c r="J53" s="349">
        <v>-2279</v>
      </c>
      <c r="K53" s="349">
        <v>-2427</v>
      </c>
      <c r="L53" s="349">
        <v>-2341</v>
      </c>
      <c r="M53" s="350">
        <v>-2535</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duhH/4HUX5Ng1fJk4y4ZJA1+6urHhG8AIl18KqZxjrM+nIKs7IjQMRhz8kF15u2Ud5I/XGTp8utkuedFOZufUg==" saltValue="U5BozQPJ1eLgStPzMby42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G58" zoomScale="90" zoomScaleNormal="90" zoomScaleSheetLayoutView="100" workbookViewId="0">
      <selection activeCell="AM15" sqref="AM15:AT1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528</v>
      </c>
      <c r="G54" s="117" t="s">
        <v>529</v>
      </c>
      <c r="H54" s="118" t="s">
        <v>530</v>
      </c>
    </row>
    <row r="55" spans="2:8" ht="52.5" customHeight="1" x14ac:dyDescent="0.15">
      <c r="B55" s="119"/>
      <c r="C55" s="1196" t="s">
        <v>46</v>
      </c>
      <c r="D55" s="1196"/>
      <c r="E55" s="1197"/>
      <c r="F55" s="120">
        <v>1342</v>
      </c>
      <c r="G55" s="120">
        <v>1363</v>
      </c>
      <c r="H55" s="121">
        <v>1347</v>
      </c>
    </row>
    <row r="56" spans="2:8" ht="52.5" customHeight="1" x14ac:dyDescent="0.15">
      <c r="B56" s="122"/>
      <c r="C56" s="1198" t="s">
        <v>47</v>
      </c>
      <c r="D56" s="1198"/>
      <c r="E56" s="1199"/>
      <c r="F56" s="123">
        <v>323</v>
      </c>
      <c r="G56" s="123">
        <v>323</v>
      </c>
      <c r="H56" s="124">
        <v>323</v>
      </c>
    </row>
    <row r="57" spans="2:8" ht="53.25" customHeight="1" x14ac:dyDescent="0.15">
      <c r="B57" s="122"/>
      <c r="C57" s="1200" t="s">
        <v>48</v>
      </c>
      <c r="D57" s="1200"/>
      <c r="E57" s="1201"/>
      <c r="F57" s="125">
        <v>1438</v>
      </c>
      <c r="G57" s="125">
        <v>1465</v>
      </c>
      <c r="H57" s="126">
        <v>1455</v>
      </c>
    </row>
    <row r="58" spans="2:8" ht="45.75" customHeight="1" x14ac:dyDescent="0.15">
      <c r="B58" s="127"/>
      <c r="C58" s="1188" t="s">
        <v>553</v>
      </c>
      <c r="D58" s="1189"/>
      <c r="E58" s="1190"/>
      <c r="F58" s="128">
        <v>717</v>
      </c>
      <c r="G58" s="128">
        <v>742</v>
      </c>
      <c r="H58" s="129">
        <v>727</v>
      </c>
    </row>
    <row r="59" spans="2:8" ht="45.75" customHeight="1" x14ac:dyDescent="0.15">
      <c r="B59" s="127"/>
      <c r="C59" s="1188" t="s">
        <v>554</v>
      </c>
      <c r="D59" s="1189"/>
      <c r="E59" s="1190"/>
      <c r="F59" s="128">
        <v>9</v>
      </c>
      <c r="G59" s="128">
        <v>10</v>
      </c>
      <c r="H59" s="129">
        <v>14</v>
      </c>
    </row>
    <row r="60" spans="2:8" ht="45.75" customHeight="1" x14ac:dyDescent="0.15">
      <c r="B60" s="127"/>
      <c r="C60" s="1188" t="s">
        <v>555</v>
      </c>
      <c r="D60" s="1189"/>
      <c r="E60" s="1190"/>
      <c r="F60" s="128">
        <v>9</v>
      </c>
      <c r="G60" s="128">
        <v>9</v>
      </c>
      <c r="H60" s="129">
        <v>10</v>
      </c>
    </row>
    <row r="61" spans="2:8" ht="45.75" customHeight="1" x14ac:dyDescent="0.15">
      <c r="B61" s="127"/>
      <c r="C61" s="1188" t="s">
        <v>556</v>
      </c>
      <c r="D61" s="1189"/>
      <c r="E61" s="1190"/>
      <c r="F61" s="128">
        <v>313</v>
      </c>
      <c r="G61" s="128">
        <v>313</v>
      </c>
      <c r="H61" s="129">
        <v>313</v>
      </c>
    </row>
    <row r="62" spans="2:8" ht="45.75" customHeight="1" thickBot="1" x14ac:dyDescent="0.2">
      <c r="B62" s="130"/>
      <c r="C62" s="1191" t="s">
        <v>557</v>
      </c>
      <c r="D62" s="1192"/>
      <c r="E62" s="1193"/>
      <c r="F62" s="131">
        <v>161</v>
      </c>
      <c r="G62" s="131">
        <v>162</v>
      </c>
      <c r="H62" s="132">
        <v>162</v>
      </c>
    </row>
    <row r="63" spans="2:8" ht="52.5" customHeight="1" thickBot="1" x14ac:dyDescent="0.2">
      <c r="B63" s="133"/>
      <c r="C63" s="1194" t="s">
        <v>49</v>
      </c>
      <c r="D63" s="1194"/>
      <c r="E63" s="1195"/>
      <c r="F63" s="134">
        <v>3103</v>
      </c>
      <c r="G63" s="134">
        <v>3151</v>
      </c>
      <c r="H63" s="135">
        <v>3125</v>
      </c>
    </row>
    <row r="64" spans="2:8" x14ac:dyDescent="0.15"/>
  </sheetData>
  <sheetProtection algorithmName="SHA-512" hashValue="I6736U6edETCK6iMLCJvQi7WOSwO6qD/AJec17pAiKPEHtmYXQV8HtItuPaTRTXjtqphU0UffkQ6ezK9fk+miw==" saltValue="Vb3J24qhTN2eQZynLr8w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525</v>
      </c>
      <c r="G2" s="149"/>
      <c r="H2" s="150"/>
    </row>
    <row r="3" spans="1:8" x14ac:dyDescent="0.15">
      <c r="A3" s="146" t="s">
        <v>518</v>
      </c>
      <c r="B3" s="151"/>
      <c r="C3" s="152"/>
      <c r="D3" s="153">
        <v>279250</v>
      </c>
      <c r="E3" s="154"/>
      <c r="F3" s="155">
        <v>264232</v>
      </c>
      <c r="G3" s="156"/>
      <c r="H3" s="157"/>
    </row>
    <row r="4" spans="1:8" x14ac:dyDescent="0.15">
      <c r="A4" s="158"/>
      <c r="B4" s="159"/>
      <c r="C4" s="160"/>
      <c r="D4" s="161">
        <v>155996</v>
      </c>
      <c r="E4" s="162"/>
      <c r="F4" s="163">
        <v>133959</v>
      </c>
      <c r="G4" s="164"/>
      <c r="H4" s="165"/>
    </row>
    <row r="5" spans="1:8" x14ac:dyDescent="0.15">
      <c r="A5" s="146" t="s">
        <v>520</v>
      </c>
      <c r="B5" s="151"/>
      <c r="C5" s="152"/>
      <c r="D5" s="153">
        <v>334240</v>
      </c>
      <c r="E5" s="154"/>
      <c r="F5" s="155">
        <v>263613</v>
      </c>
      <c r="G5" s="156"/>
      <c r="H5" s="157"/>
    </row>
    <row r="6" spans="1:8" x14ac:dyDescent="0.15">
      <c r="A6" s="158"/>
      <c r="B6" s="159"/>
      <c r="C6" s="160"/>
      <c r="D6" s="161">
        <v>233899</v>
      </c>
      <c r="E6" s="162"/>
      <c r="F6" s="163">
        <v>128823</v>
      </c>
      <c r="G6" s="164"/>
      <c r="H6" s="165"/>
    </row>
    <row r="7" spans="1:8" x14ac:dyDescent="0.15">
      <c r="A7" s="146" t="s">
        <v>521</v>
      </c>
      <c r="B7" s="151"/>
      <c r="C7" s="152"/>
      <c r="D7" s="153">
        <v>354209</v>
      </c>
      <c r="E7" s="154"/>
      <c r="F7" s="155">
        <v>362690</v>
      </c>
      <c r="G7" s="156"/>
      <c r="H7" s="157"/>
    </row>
    <row r="8" spans="1:8" x14ac:dyDescent="0.15">
      <c r="A8" s="158"/>
      <c r="B8" s="159"/>
      <c r="C8" s="160"/>
      <c r="D8" s="161">
        <v>243231</v>
      </c>
      <c r="E8" s="162"/>
      <c r="F8" s="163">
        <v>172580</v>
      </c>
      <c r="G8" s="164"/>
      <c r="H8" s="165"/>
    </row>
    <row r="9" spans="1:8" x14ac:dyDescent="0.15">
      <c r="A9" s="146" t="s">
        <v>522</v>
      </c>
      <c r="B9" s="151"/>
      <c r="C9" s="152"/>
      <c r="D9" s="153">
        <v>283227</v>
      </c>
      <c r="E9" s="154"/>
      <c r="F9" s="155">
        <v>296093</v>
      </c>
      <c r="G9" s="156"/>
      <c r="H9" s="157"/>
    </row>
    <row r="10" spans="1:8" x14ac:dyDescent="0.15">
      <c r="A10" s="158"/>
      <c r="B10" s="159"/>
      <c r="C10" s="160"/>
      <c r="D10" s="161">
        <v>219104</v>
      </c>
      <c r="E10" s="162"/>
      <c r="F10" s="163">
        <v>140545</v>
      </c>
      <c r="G10" s="164"/>
      <c r="H10" s="165"/>
    </row>
    <row r="11" spans="1:8" x14ac:dyDescent="0.15">
      <c r="A11" s="146" t="s">
        <v>523</v>
      </c>
      <c r="B11" s="151"/>
      <c r="C11" s="152"/>
      <c r="D11" s="153">
        <v>332545</v>
      </c>
      <c r="E11" s="154"/>
      <c r="F11" s="155">
        <v>308655</v>
      </c>
      <c r="G11" s="156"/>
      <c r="H11" s="157"/>
    </row>
    <row r="12" spans="1:8" x14ac:dyDescent="0.15">
      <c r="A12" s="158"/>
      <c r="B12" s="159"/>
      <c r="C12" s="166"/>
      <c r="D12" s="161">
        <v>231506</v>
      </c>
      <c r="E12" s="162"/>
      <c r="F12" s="163">
        <v>169887</v>
      </c>
      <c r="G12" s="164"/>
      <c r="H12" s="165"/>
    </row>
    <row r="13" spans="1:8" x14ac:dyDescent="0.15">
      <c r="A13" s="146"/>
      <c r="B13" s="151"/>
      <c r="C13" s="152"/>
      <c r="D13" s="153">
        <v>316694</v>
      </c>
      <c r="E13" s="154"/>
      <c r="F13" s="155">
        <v>299057</v>
      </c>
      <c r="G13" s="167"/>
      <c r="H13" s="157"/>
    </row>
    <row r="14" spans="1:8" x14ac:dyDescent="0.15">
      <c r="A14" s="158"/>
      <c r="B14" s="159"/>
      <c r="C14" s="160"/>
      <c r="D14" s="161">
        <v>216747</v>
      </c>
      <c r="E14" s="162"/>
      <c r="F14" s="163">
        <v>149159</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7.96</v>
      </c>
      <c r="C19" s="168">
        <f>ROUND(VALUE(SUBSTITUTE(実質収支比率等に係る経年分析!G$48,"▲","-")),2)</f>
        <v>11.23</v>
      </c>
      <c r="D19" s="168">
        <f>ROUND(VALUE(SUBSTITUTE(実質収支比率等に係る経年分析!H$48,"▲","-")),2)</f>
        <v>11.17</v>
      </c>
      <c r="E19" s="168">
        <f>ROUND(VALUE(SUBSTITUTE(実質収支比率等に係る経年分析!I$48,"▲","-")),2)</f>
        <v>9.65</v>
      </c>
      <c r="F19" s="168">
        <f>ROUND(VALUE(SUBSTITUTE(実質収支比率等に係る経年分析!J$48,"▲","-")),2)</f>
        <v>8.8699999999999992</v>
      </c>
    </row>
    <row r="20" spans="1:11" x14ac:dyDescent="0.15">
      <c r="A20" s="168" t="s">
        <v>53</v>
      </c>
      <c r="B20" s="168">
        <f>ROUND(VALUE(SUBSTITUTE(実質収支比率等に係る経年分析!F$47,"▲","-")),2)</f>
        <v>62.17</v>
      </c>
      <c r="C20" s="168">
        <f>ROUND(VALUE(SUBSTITUTE(実質収支比率等に係る経年分析!G$47,"▲","-")),2)</f>
        <v>60.43</v>
      </c>
      <c r="D20" s="168">
        <f>ROUND(VALUE(SUBSTITUTE(実質収支比率等に係る経年分析!H$47,"▲","-")),2)</f>
        <v>60.1</v>
      </c>
      <c r="E20" s="168">
        <f>ROUND(VALUE(SUBSTITUTE(実質収支比率等に係る経年分析!I$47,"▲","-")),2)</f>
        <v>61.98</v>
      </c>
      <c r="F20" s="168">
        <f>ROUND(VALUE(SUBSTITUTE(実質収支比率等に係る経年分析!J$47,"▲","-")),2)</f>
        <v>62.79</v>
      </c>
    </row>
    <row r="21" spans="1:11" x14ac:dyDescent="0.15">
      <c r="A21" s="168" t="s">
        <v>54</v>
      </c>
      <c r="B21" s="168">
        <f>IF(ISNUMBER(VALUE(SUBSTITUTE(実質収支比率等に係る経年分析!F$49,"▲","-"))),ROUND(VALUE(SUBSTITUTE(実質収支比率等に係る経年分析!F$49,"▲","-")),2),NA())</f>
        <v>0.79</v>
      </c>
      <c r="C21" s="168">
        <f>IF(ISNUMBER(VALUE(SUBSTITUTE(実質収支比率等に係る経年分析!G$49,"▲","-"))),ROUND(VALUE(SUBSTITUTE(実質収支比率等に係る経年分析!G$49,"▲","-")),2),NA())</f>
        <v>1.59</v>
      </c>
      <c r="D21" s="168">
        <f>IF(ISNUMBER(VALUE(SUBSTITUTE(実質収支比率等に係る経年分析!H$49,"▲","-"))),ROUND(VALUE(SUBSTITUTE(実質収支比率等に係る経年分析!H$49,"▲","-")),2),NA())</f>
        <v>4.2</v>
      </c>
      <c r="E21" s="168">
        <f>IF(ISNUMBER(VALUE(SUBSTITUTE(実質収支比率等に係る経年分析!I$49,"▲","-"))),ROUND(VALUE(SUBSTITUTE(実質収支比率等に係る経年分析!I$49,"▲","-")),2),NA())</f>
        <v>-4.3499999999999996</v>
      </c>
      <c r="F21" s="168">
        <f>IF(ISNUMBER(VALUE(SUBSTITUTE(実質収支比率等に係る経年分析!J$49,"▲","-"))),ROUND(VALUE(SUBSTITUTE(実質収支比率等に係る経年分析!J$49,"▲","-")),2),NA())</f>
        <v>-4.68</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1.1499999999999999</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0.96</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0.98</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1.77</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国民健康保険特別会計（施設勘定）</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下水道事業会計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#VALUE!</v>
      </c>
      <c r="G32" s="169" t="e">
        <f>IF(ROUND(VALUE(SUBSTITUTE(連結実質赤字比率に係る赤字・黒字の構成分析!H$38,"▲", "-")), 2) &gt;= 0, ABS(ROUND(VALUE(SUBSTITUTE(連結実質赤字比率に係る赤字・黒字の構成分析!H$38,"▲", "-")), 2)), NA())</f>
        <v>#VALUE!</v>
      </c>
      <c r="H32" s="169" t="e">
        <f>IF(ROUND(VALUE(SUBSTITUTE(連結実質赤字比率に係る赤字・黒字の構成分析!I$38,"▲", "-")), 2) &lt; 0, ABS(ROUND(VALUE(SUBSTITUTE(連結実質赤字比率に係る赤字・黒字の構成分析!I$38,"▲", "-")), 2)), NA())</f>
        <v>#VALUE!</v>
      </c>
      <c r="I32" s="169" t="e">
        <f>IF(ROUND(VALUE(SUBSTITUTE(連結実質赤字比率に係る赤字・黒字の構成分析!I$38,"▲", "-")), 2) &gt;= 0, ABS(ROUND(VALUE(SUBSTITUTE(連結実質赤字比率に係る赤字・黒字の構成分析!I$38,"▲", "-")), 2)), NA())</f>
        <v>#VALUE!</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0.12</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1.78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1.37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1.1000000000000001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1.08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0.52</v>
      </c>
    </row>
    <row r="34" spans="1:16" x14ac:dyDescent="0.15">
      <c r="A34" s="169" t="str">
        <f>IF(連結実質赤字比率に係る赤字・黒字の構成分析!C$36="",NA(),連結実質赤字比率に係る赤字・黒字の構成分析!C$36)</f>
        <v>簡易水道事業会計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#VALUE!</v>
      </c>
      <c r="E34" s="169" t="e">
        <f>IF(ROUND(VALUE(SUBSTITUTE(連結実質赤字比率に係る赤字・黒字の構成分析!G$36,"▲", "-")), 2) &gt;= 0, ABS(ROUND(VALUE(SUBSTITUTE(連結実質赤字比率に係る赤字・黒字の構成分析!G$36,"▲", "-")), 2)), NA())</f>
        <v>#VALUE!</v>
      </c>
      <c r="F34" s="169" t="e">
        <f>IF(ROUND(VALUE(SUBSTITUTE(連結実質赤字比率に係る赤字・黒字の構成分析!H$36,"▲", "-")), 2) &lt; 0, ABS(ROUND(VALUE(SUBSTITUTE(連結実質赤字比率に係る赤字・黒字の構成分析!H$36,"▲", "-")), 2)), NA())</f>
        <v>#VALUE!</v>
      </c>
      <c r="G34" s="169" t="e">
        <f>IF(ROUND(VALUE(SUBSTITUTE(連結実質赤字比率に係る赤字・黒字の構成分析!H$36,"▲", "-")), 2) &gt;= 0, ABS(ROUND(VALUE(SUBSTITUTE(連結実質赤字比率に係る赤字・黒字の構成分析!H$36,"▲", "-")), 2)), NA())</f>
        <v>#VALUE!</v>
      </c>
      <c r="H34" s="169" t="e">
        <f>IF(ROUND(VALUE(SUBSTITUTE(連結実質赤字比率に係る赤字・黒字の構成分析!I$36,"▲", "-")), 2) &lt; 0, ABS(ROUND(VALUE(SUBSTITUTE(連結実質赤字比率に係る赤字・黒字の構成分析!I$36,"▲", "-")), 2)), NA())</f>
        <v>#VALUE!</v>
      </c>
      <c r="I34" s="169" t="e">
        <f>IF(ROUND(VALUE(SUBSTITUTE(連結実質赤字比率に係る赤字・黒字の構成分析!I$36,"▲", "-")), 2) &gt;= 0, ABS(ROUND(VALUE(SUBSTITUTE(連結実質赤字比率に係る赤字・黒字の構成分析!I$36,"▲", "-")), 2)), NA())</f>
        <v>#VALUE!</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0.91</v>
      </c>
    </row>
    <row r="35" spans="1:16" x14ac:dyDescent="0.15">
      <c r="A35" s="169" t="str">
        <f>IF(連結実質赤字比率に係る赤字・黒字の構成分析!C$35="",NA(),連結実質赤字比率に係る赤字・黒字の構成分析!C$35)</f>
        <v>国民健康保険特別会計（事業勘定）</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1.21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1.18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0.98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0.77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1.03</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7.95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11.22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11.17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9.65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8.8699999999999992</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375</v>
      </c>
      <c r="E42" s="170"/>
      <c r="F42" s="170"/>
      <c r="G42" s="170">
        <f>'実質公債費比率（分子）の構造'!L$52</f>
        <v>390</v>
      </c>
      <c r="H42" s="170"/>
      <c r="I42" s="170"/>
      <c r="J42" s="170">
        <f>'実質公債費比率（分子）の構造'!M$52</f>
        <v>385</v>
      </c>
      <c r="K42" s="170"/>
      <c r="L42" s="170"/>
      <c r="M42" s="170">
        <f>'実質公債費比率（分子）の構造'!N$52</f>
        <v>386</v>
      </c>
      <c r="N42" s="170"/>
      <c r="O42" s="170"/>
      <c r="P42" s="170">
        <f>'実質公債費比率（分子）の構造'!O$52</f>
        <v>328</v>
      </c>
    </row>
    <row r="43" spans="1:16" x14ac:dyDescent="0.15">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2</v>
      </c>
      <c r="C45" s="170"/>
      <c r="D45" s="170"/>
      <c r="E45" s="170">
        <f>'実質公債費比率（分子）の構造'!L$49</f>
        <v>1</v>
      </c>
      <c r="F45" s="170"/>
      <c r="G45" s="170"/>
      <c r="H45" s="170">
        <f>'実質公債費比率（分子）の構造'!M$49</f>
        <v>2</v>
      </c>
      <c r="I45" s="170"/>
      <c r="J45" s="170"/>
      <c r="K45" s="170">
        <f>'実質公債費比率（分子）の構造'!N$49</f>
        <v>2</v>
      </c>
      <c r="L45" s="170"/>
      <c r="M45" s="170"/>
      <c r="N45" s="170">
        <f>'実質公債費比率（分子）の構造'!O$49</f>
        <v>2</v>
      </c>
      <c r="O45" s="170"/>
      <c r="P45" s="170"/>
    </row>
    <row r="46" spans="1:16" x14ac:dyDescent="0.15">
      <c r="A46" s="170" t="s">
        <v>64</v>
      </c>
      <c r="B46" s="170">
        <f>'実質公債費比率（分子）の構造'!K$48</f>
        <v>80</v>
      </c>
      <c r="C46" s="170"/>
      <c r="D46" s="170"/>
      <c r="E46" s="170">
        <f>'実質公債費比率（分子）の構造'!L$48</f>
        <v>83</v>
      </c>
      <c r="F46" s="170"/>
      <c r="G46" s="170"/>
      <c r="H46" s="170">
        <f>'実質公債費比率（分子）の構造'!M$48</f>
        <v>84</v>
      </c>
      <c r="I46" s="170"/>
      <c r="J46" s="170"/>
      <c r="K46" s="170">
        <f>'実質公債費比率（分子）の構造'!N$48</f>
        <v>90</v>
      </c>
      <c r="L46" s="170"/>
      <c r="M46" s="170"/>
      <c r="N46" s="170">
        <f>'実質公債費比率（分子）の構造'!O$48</f>
        <v>92</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369</v>
      </c>
      <c r="C49" s="170"/>
      <c r="D49" s="170"/>
      <c r="E49" s="170">
        <f>'実質公債費比率（分子）の構造'!L$45</f>
        <v>372</v>
      </c>
      <c r="F49" s="170"/>
      <c r="G49" s="170"/>
      <c r="H49" s="170">
        <f>'実質公債費比率（分子）の構造'!M$45</f>
        <v>383</v>
      </c>
      <c r="I49" s="170"/>
      <c r="J49" s="170"/>
      <c r="K49" s="170">
        <f>'実質公債費比率（分子）の構造'!N$45</f>
        <v>387</v>
      </c>
      <c r="L49" s="170"/>
      <c r="M49" s="170"/>
      <c r="N49" s="170">
        <f>'実質公債費比率（分子）の構造'!O$45</f>
        <v>319</v>
      </c>
      <c r="O49" s="170"/>
      <c r="P49" s="170"/>
    </row>
    <row r="50" spans="1:16" x14ac:dyDescent="0.15">
      <c r="A50" s="170" t="s">
        <v>67</v>
      </c>
      <c r="B50" s="170" t="e">
        <f>NA()</f>
        <v>#N/A</v>
      </c>
      <c r="C50" s="170">
        <f>IF(ISNUMBER('実質公債費比率（分子）の構造'!K$53),'実質公債費比率（分子）の構造'!K$53,NA())</f>
        <v>76</v>
      </c>
      <c r="D50" s="170" t="e">
        <f>NA()</f>
        <v>#N/A</v>
      </c>
      <c r="E50" s="170" t="e">
        <f>NA()</f>
        <v>#N/A</v>
      </c>
      <c r="F50" s="170">
        <f>IF(ISNUMBER('実質公債費比率（分子）の構造'!L$53),'実質公債費比率（分子）の構造'!L$53,NA())</f>
        <v>66</v>
      </c>
      <c r="G50" s="170" t="e">
        <f>NA()</f>
        <v>#N/A</v>
      </c>
      <c r="H50" s="170" t="e">
        <f>NA()</f>
        <v>#N/A</v>
      </c>
      <c r="I50" s="170">
        <f>IF(ISNUMBER('実質公債費比率（分子）の構造'!M$53),'実質公債費比率（分子）の構造'!M$53,NA())</f>
        <v>84</v>
      </c>
      <c r="J50" s="170" t="e">
        <f>NA()</f>
        <v>#N/A</v>
      </c>
      <c r="K50" s="170" t="e">
        <f>NA()</f>
        <v>#N/A</v>
      </c>
      <c r="L50" s="170">
        <f>IF(ISNUMBER('実質公債費比率（分子）の構造'!N$53),'実質公債費比率（分子）の構造'!N$53,NA())</f>
        <v>93</v>
      </c>
      <c r="M50" s="170" t="e">
        <f>NA()</f>
        <v>#N/A</v>
      </c>
      <c r="N50" s="170" t="e">
        <f>NA()</f>
        <v>#N/A</v>
      </c>
      <c r="O50" s="170">
        <f>IF(ISNUMBER('実質公債費比率（分子）の構造'!O$53),'実質公債費比率（分子）の構造'!O$53,NA())</f>
        <v>85</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2975</v>
      </c>
      <c r="E56" s="169"/>
      <c r="F56" s="169"/>
      <c r="G56" s="169">
        <f>'将来負担比率（分子）の構造'!J$52</f>
        <v>2897</v>
      </c>
      <c r="H56" s="169"/>
      <c r="I56" s="169"/>
      <c r="J56" s="169">
        <f>'将来負担比率（分子）の構造'!K$52</f>
        <v>2846</v>
      </c>
      <c r="K56" s="169"/>
      <c r="L56" s="169"/>
      <c r="M56" s="169">
        <f>'将来負担比率（分子）の構造'!L$52</f>
        <v>2555</v>
      </c>
      <c r="N56" s="169"/>
      <c r="O56" s="169"/>
      <c r="P56" s="169">
        <f>'将来負担比率（分子）の構造'!M$52</f>
        <v>2642</v>
      </c>
    </row>
    <row r="57" spans="1:16" x14ac:dyDescent="0.15">
      <c r="A57" s="169" t="s">
        <v>42</v>
      </c>
      <c r="B57" s="169"/>
      <c r="C57" s="169"/>
      <c r="D57" s="169" t="str">
        <f>'将来負担比率（分子）の構造'!I$51</f>
        <v>-</v>
      </c>
      <c r="E57" s="169"/>
      <c r="F57" s="169"/>
      <c r="G57" s="169">
        <f>'将来負担比率（分子）の構造'!J$51</f>
        <v>20</v>
      </c>
      <c r="H57" s="169"/>
      <c r="I57" s="169"/>
      <c r="J57" s="169">
        <f>'将来負担比率（分子）の構造'!K$51</f>
        <v>29</v>
      </c>
      <c r="K57" s="169"/>
      <c r="L57" s="169"/>
      <c r="M57" s="169">
        <f>'将来負担比率（分子）の構造'!L$51</f>
        <v>27</v>
      </c>
      <c r="N57" s="169"/>
      <c r="O57" s="169"/>
      <c r="P57" s="169">
        <f>'将来負担比率（分子）の構造'!M$51</f>
        <v>25</v>
      </c>
    </row>
    <row r="58" spans="1:16" x14ac:dyDescent="0.15">
      <c r="A58" s="169" t="s">
        <v>41</v>
      </c>
      <c r="B58" s="169"/>
      <c r="C58" s="169"/>
      <c r="D58" s="169">
        <f>'将来負担比率（分子）の構造'!I$50</f>
        <v>3061</v>
      </c>
      <c r="E58" s="169"/>
      <c r="F58" s="169"/>
      <c r="G58" s="169">
        <f>'将来負担比率（分子）の構造'!J$50</f>
        <v>3152</v>
      </c>
      <c r="H58" s="169"/>
      <c r="I58" s="169"/>
      <c r="J58" s="169">
        <f>'将来負担比率（分子）の構造'!K$50</f>
        <v>3265</v>
      </c>
      <c r="K58" s="169"/>
      <c r="L58" s="169"/>
      <c r="M58" s="169">
        <f>'将来負担比率（分子）の構造'!L$50</f>
        <v>3313</v>
      </c>
      <c r="N58" s="169"/>
      <c r="O58" s="169"/>
      <c r="P58" s="169">
        <f>'将来負担比率（分子）の構造'!M$50</f>
        <v>3295</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342</v>
      </c>
      <c r="C62" s="169"/>
      <c r="D62" s="169"/>
      <c r="E62" s="169">
        <f>'将来負担比率（分子）の構造'!J$45</f>
        <v>325</v>
      </c>
      <c r="F62" s="169"/>
      <c r="G62" s="169"/>
      <c r="H62" s="169">
        <f>'将来負担比率（分子）の構造'!K$45</f>
        <v>320</v>
      </c>
      <c r="I62" s="169"/>
      <c r="J62" s="169"/>
      <c r="K62" s="169">
        <f>'将来負担比率（分子）の構造'!L$45</f>
        <v>342</v>
      </c>
      <c r="L62" s="169"/>
      <c r="M62" s="169"/>
      <c r="N62" s="169">
        <f>'将来負担比率（分子）の構造'!M$45</f>
        <v>294</v>
      </c>
      <c r="O62" s="169"/>
      <c r="P62" s="169"/>
    </row>
    <row r="63" spans="1:16" x14ac:dyDescent="0.15">
      <c r="A63" s="169" t="s">
        <v>34</v>
      </c>
      <c r="B63" s="169">
        <f>'将来負担比率（分子）の構造'!I$44</f>
        <v>5</v>
      </c>
      <c r="C63" s="169"/>
      <c r="D63" s="169"/>
      <c r="E63" s="169">
        <f>'将来負担比率（分子）の構造'!J$44</f>
        <v>5</v>
      </c>
      <c r="F63" s="169"/>
      <c r="G63" s="169"/>
      <c r="H63" s="169">
        <f>'将来負担比率（分子）の構造'!K$44</f>
        <v>7</v>
      </c>
      <c r="I63" s="169"/>
      <c r="J63" s="169"/>
      <c r="K63" s="169">
        <f>'将来負担比率（分子）の構造'!L$44</f>
        <v>6</v>
      </c>
      <c r="L63" s="169"/>
      <c r="M63" s="169"/>
      <c r="N63" s="169">
        <f>'将来負担比率（分子）の構造'!M$44</f>
        <v>13</v>
      </c>
      <c r="O63" s="169"/>
      <c r="P63" s="169"/>
    </row>
    <row r="64" spans="1:16" x14ac:dyDescent="0.15">
      <c r="A64" s="169" t="s">
        <v>33</v>
      </c>
      <c r="B64" s="169">
        <f>'将来負担比率（分子）の構造'!I$43</f>
        <v>768</v>
      </c>
      <c r="C64" s="169"/>
      <c r="D64" s="169"/>
      <c r="E64" s="169">
        <f>'将来負担比率（分子）の構造'!J$43</f>
        <v>787</v>
      </c>
      <c r="F64" s="169"/>
      <c r="G64" s="169"/>
      <c r="H64" s="169">
        <f>'将来負担比率（分子）の構造'!K$43</f>
        <v>815</v>
      </c>
      <c r="I64" s="169"/>
      <c r="J64" s="169"/>
      <c r="K64" s="169">
        <f>'将来負担比率（分子）の構造'!L$43</f>
        <v>794</v>
      </c>
      <c r="L64" s="169"/>
      <c r="M64" s="169"/>
      <c r="N64" s="169">
        <f>'将来負担比率（分子）の構造'!M$43</f>
        <v>763</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2708</v>
      </c>
      <c r="C66" s="169"/>
      <c r="D66" s="169"/>
      <c r="E66" s="169">
        <f>'将来負担比率（分子）の構造'!J$41</f>
        <v>2672</v>
      </c>
      <c r="F66" s="169"/>
      <c r="G66" s="169"/>
      <c r="H66" s="169">
        <f>'将来負担比率（分子）の構造'!K$41</f>
        <v>2572</v>
      </c>
      <c r="I66" s="169"/>
      <c r="J66" s="169"/>
      <c r="K66" s="169">
        <f>'将来負担比率（分子）の構造'!L$41</f>
        <v>2413</v>
      </c>
      <c r="L66" s="169"/>
      <c r="M66" s="169"/>
      <c r="N66" s="169">
        <f>'将来負担比率（分子）の構造'!M$41</f>
        <v>2358</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1342</v>
      </c>
      <c r="C72" s="173">
        <f>基金残高に係る経年分析!G55</f>
        <v>1363</v>
      </c>
      <c r="D72" s="173">
        <f>基金残高に係る経年分析!H55</f>
        <v>1347</v>
      </c>
    </row>
    <row r="73" spans="1:16" x14ac:dyDescent="0.15">
      <c r="A73" s="172" t="s">
        <v>74</v>
      </c>
      <c r="B73" s="173">
        <f>基金残高に係る経年分析!F56</f>
        <v>323</v>
      </c>
      <c r="C73" s="173">
        <f>基金残高に係る経年分析!G56</f>
        <v>323</v>
      </c>
      <c r="D73" s="173">
        <f>基金残高に係る経年分析!H56</f>
        <v>323</v>
      </c>
    </row>
    <row r="74" spans="1:16" x14ac:dyDescent="0.15">
      <c r="A74" s="172" t="s">
        <v>75</v>
      </c>
      <c r="B74" s="173">
        <f>基金残高に係る経年分析!F57</f>
        <v>1438</v>
      </c>
      <c r="C74" s="173">
        <f>基金残高に係る経年分析!G57</f>
        <v>1465</v>
      </c>
      <c r="D74" s="173">
        <f>基金残高に係る経年分析!H57</f>
        <v>1455</v>
      </c>
    </row>
  </sheetData>
  <sheetProtection algorithmName="SHA-512" hashValue="SHJSkANTtiD9nqo8fz6ewfJOEYvumhoTaYu5Q9a55o38c+vpq+D5JdATR0rV80AtavZruJQUpLkD+W4MAhQVDg==" saltValue="Ytqg3DdBn3oC9EeQa/6s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