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101_企画財政課\03_企画財政課_財政G\財政担当\財政状況一覧表\令和５年度\"/>
    </mc:Choice>
  </mc:AlternateContent>
  <xr:revisionPtr revIDLastSave="0" documentId="13_ncr:1_{A97E4A8F-DE1C-498B-8873-3E786688DAF6}"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iterateDelta="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CO35" i="10"/>
  <c r="BW35" i="10"/>
  <c r="BW36" i="10" s="1"/>
  <c r="BW37" i="10" s="1"/>
  <c r="BW38" i="10" s="1"/>
  <c r="BW39" i="10" s="1"/>
  <c r="BW40" i="10" s="1"/>
  <c r="BW41" i="10" s="1"/>
  <c r="BW42" i="10" s="1"/>
  <c r="BW43" i="10" s="1"/>
  <c r="BE35" i="10"/>
  <c r="CO34" i="10"/>
  <c r="BW34" i="10"/>
  <c r="C34" i="10"/>
  <c r="C35" i="10" s="1"/>
  <c r="U34" i="10" l="1"/>
  <c r="U35" i="10" s="1"/>
  <c r="U36" i="10" s="1"/>
  <c r="C36" i="10"/>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E34" i="10" l="1"/>
</calcChain>
</file>

<file path=xl/sharedStrings.xml><?xml version="1.0" encoding="utf-8"?>
<sst xmlns="http://schemas.openxmlformats.org/spreadsheetml/2006/main" count="1084" uniqueCount="567">
  <si>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</si>
  <si>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</si>
  <si>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</si>
  <si>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</si>
  <si>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</si>
  <si>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</si>
  <si>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</si>
  <si>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</si>
  <si>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</si>
  <si>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</si>
  <si>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</si>
  <si>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</si>
  <si>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</si>
  <si>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</si>
  <si>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</si>
  <si>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</si>
  <si>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</si>
  <si>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</si>
  <si>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</si>
  <si>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</si>
  <si>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</si>
  <si>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</si>
  <si>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</si>
  <si>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</si>
  <si>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</si>
  <si>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</si>
  <si>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</si>
  <si>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</si>
  <si>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</si>
  <si>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</si>
  <si>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</si>
  <si>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</si>
  <si>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</si>
  <si>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</si>
  <si>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</si>
  <si>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</si>
  <si>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</si>
  <si>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</si>
  <si>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</si>
  <si>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</si>
  <si>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</si>
  <si>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</si>
  <si>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</si>
  <si>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</si>
  <si>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</si>
  <si>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</si>
  <si>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</si>
  <si>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</si>
  <si>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</si>
  <si>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</si>
  <si>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</si>
  <si>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</si>
  <si>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</si>
  <si>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</si>
  <si>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</si>
  <si>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</si>
  <si>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</si>
  <si>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</si>
  <si>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</si>
  <si>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</si>
  <si>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</si>
  <si>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</si>
  <si>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</si>
  <si>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</si>
  <si>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</si>
  <si>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</si>
  <si>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</si>
  <si>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</si>
  <si>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</si>
  <si>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</si>
  <si>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</si>
  <si>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</si>
  <si>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</si>
  <si>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</si>
  <si>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</si>
  <si>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</si>
  <si>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</si>
  <si>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</si>
  <si>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</si>
  <si>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</si>
  <si>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</si>
  <si>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</si>
  <si>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</si>
  <si>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</si>
  <si>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</si>
  <si>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</si>
  <si>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</si>
  <si>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</si>
  <si>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</si>
  <si>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</si>
  <si>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</si>
  <si>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</si>
  <si>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</si>
  <si>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</si>
  <si>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鏡石町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</si>
  <si>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</si>
  <si>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</si>
  <si>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</si>
  <si>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</si>
  <si>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</si>
  <si>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</si>
  <si>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</si>
  <si>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</si>
  <si>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</si>
  <si>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</si>
  <si>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</si>
  <si>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</si>
  <si>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</si>
  <si>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</si>
  <si>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</si>
  <si>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</si>
  <si>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</si>
  <si>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</si>
  <si>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</si>
  <si>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</si>
  <si>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</si>
  <si>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</si>
  <si>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</si>
  <si>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</si>
  <si>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</si>
  <si>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</si>
  <si>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</si>
  <si>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</si>
  <si>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</si>
  <si>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</si>
  <si>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</si>
  <si>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</si>
  <si>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</si>
  <si>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</si>
  <si>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</si>
  <si>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</si>
  <si>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</si>
  <si>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</si>
  <si>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</si>
  <si>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</si>
  <si>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</si>
  <si>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</si>
  <si>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</si>
  <si>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</si>
  <si>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</si>
  <si>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</si>
  <si>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</si>
  <si>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</si>
  <si>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</si>
  <si>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</si>
  <si>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</si>
  <si>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</si>
  <si>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</si>
  <si>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</si>
  <si>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</si>
  <si>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</si>
  <si>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</si>
  <si>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</si>
  <si>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</si>
  <si>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</si>
  <si>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</si>
  <si>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</si>
  <si>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</si>
  <si>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</si>
  <si>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</si>
  <si>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</si>
  <si>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</si>
  <si>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</si>
  <si>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</si>
  <si>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</si>
  <si>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</si>
  <si>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</si>
  <si>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</si>
  <si>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</si>
  <si>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</si>
  <si>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</si>
  <si>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</si>
  <si>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</si>
  <si>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</si>
  <si>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</si>
  <si>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</si>
  <si>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</si>
  <si>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</si>
  <si>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</si>
  <si>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</si>
  <si>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</si>
  <si>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</si>
  <si>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</si>
  <si>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</si>
  <si>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</si>
  <si>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</si>
  <si>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</si>
  <si>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</si>
  <si>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</si>
  <si>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</si>
  <si>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</si>
  <si>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</si>
  <si>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</si>
  <si>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</si>
  <si>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</si>
  <si>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</si>
  <si>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</si>
  <si>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</si>
  <si>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</si>
  <si>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</si>
  <si>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</si>
  <si>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</si>
  <si>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</si>
  <si>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福島県鏡石町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</si>
  <si>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</si>
  <si>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</si>
  <si>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</si>
  <si>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</si>
  <si>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</si>
  <si>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</si>
  <si>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</si>
  <si>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</si>
  <si>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</si>
  <si>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</si>
  <si>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</si>
  <si>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</si>
  <si>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</si>
  <si>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</si>
  <si>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</si>
  <si>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</si>
  <si>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</si>
  <si>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</si>
  <si>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</si>
  <si>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</si>
  <si>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</si>
  <si>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</si>
  <si>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</si>
  <si>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</si>
  <si>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</si>
  <si>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</si>
  <si>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</si>
  <si>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</si>
  <si>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</si>
  <si>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</si>
  <si>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</si>
  <si>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</si>
  <si>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</si>
  <si>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</si>
  <si>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</si>
  <si>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</si>
  <si>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</si>
  <si>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</si>
  <si>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</si>
  <si>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</si>
  <si>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</si>
  <si>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</si>
  <si>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</si>
  <si>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</si>
  <si>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</si>
  <si>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</si>
  <si>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</si>
  <si>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</si>
  <si>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</si>
  <si>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</si>
  <si>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</si>
  <si>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</si>
  <si>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</si>
  <si>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</si>
  <si>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</si>
  <si>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</si>
  <si>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</si>
  <si>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</si>
  <si>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</si>
  <si>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</si>
  <si>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</si>
  <si>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</si>
  <si>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</si>
  <si>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</si>
  <si>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</si>
  <si>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</si>
  <si>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</si>
  <si>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</si>
  <si>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</si>
  <si>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</si>
  <si>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</si>
  <si>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</si>
  <si>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</si>
  <si>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</si>
  <si>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</si>
  <si>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</si>
  <si>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</si>
  <si>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</si>
  <si>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</si>
  <si>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</si>
  <si>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</si>
  <si>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</si>
  <si>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</si>
  <si>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</si>
  <si>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</si>
  <si>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</si>
  <si>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</si>
  <si>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</si>
  <si>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</si>
  <si>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</si>
  <si>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</si>
  <si>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</si>
  <si>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</si>
  <si>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</si>
  <si>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</si>
  <si>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</si>
  <si>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</si>
  <si>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</si>
  <si>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</si>
  <si>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</si>
  <si>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</si>
  <si>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</si>
  <si>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</si>
  <si>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</si>
  <si>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</si>
  <si>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</si>
  <si>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</si>
  <si>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</si>
  <si>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</si>
  <si>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</si>
  <si>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</si>
  <si>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</si>
  <si>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</si>
  <si>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</si>
  <si>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</si>
  <si>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</si>
  <si>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</si>
  <si>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</si>
  <si>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</si>
  <si>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その他</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</si>
  <si>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</si>
  <si>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</si>
  <si>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</si>
  <si>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</si>
  <si>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</si>
  <si>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</si>
  <si>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</si>
  <si>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病院</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</si>
  <si>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</si>
  <si>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</si>
  <si>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</si>
  <si>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</si>
  <si>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</si>
  <si>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</si>
  <si>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</si>
  <si>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</si>
  <si>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</si>
  <si>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</si>
  <si>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</si>
  <si>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</si>
  <si>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</si>
  <si>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</si>
  <si>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</si>
  <si>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</si>
  <si>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</si>
  <si>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</si>
  <si>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</si>
  <si>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</si>
  <si>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</si>
  <si>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福島県鏡石町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</si>
  <si>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</si>
  <si>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</si>
  <si>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</si>
  <si>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</si>
  <si>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</si>
  <si>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</si>
  <si>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</si>
  <si>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</si>
  <si>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</si>
  <si>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</si>
  <si>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</si>
  <si>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</si>
  <si>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</si>
  <si>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</si>
  <si>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</si>
  <si>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</si>
  <si>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</si>
  <si>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</si>
  <si>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</si>
  <si>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</si>
  <si>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</si>
  <si>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鏡石駅東第１土地区画整理事業特別会計</t>
    <phoneticPr fontId="5"/>
  </si>
  <si>
    <t>育英資金貸付費特別会計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</si>
  <si>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</si>
  <si>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</si>
  <si>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</si>
  <si>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</si>
  <si>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</si>
  <si>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</si>
  <si>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</si>
  <si>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</si>
  <si>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</si>
  <si>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</si>
  <si>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</si>
  <si>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</si>
  <si>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</si>
  <si>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</si>
  <si>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</si>
  <si>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</si>
  <si>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</si>
  <si>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</si>
  <si>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公共下水道事業会計</t>
    <phoneticPr fontId="5"/>
  </si>
  <si>
    <t>農業集落排水事業会計</t>
    <phoneticPr fontId="5"/>
  </si>
  <si>
    <t>工業団地事業特別会計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</si>
  <si>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</si>
  <si>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</si>
  <si>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</si>
  <si>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</si>
  <si>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</si>
  <si>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</si>
  <si>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</si>
  <si>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</si>
  <si>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</si>
  <si>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</si>
  <si>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</si>
  <si>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</si>
  <si>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</si>
  <si>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</si>
  <si>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</si>
  <si>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</si>
  <si>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</si>
  <si>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</si>
  <si>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</si>
  <si>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</si>
  <si>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</si>
  <si>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</si>
  <si>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</si>
  <si>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</si>
  <si>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</si>
  <si>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</si>
  <si>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</si>
  <si>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</si>
  <si>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</si>
  <si>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</si>
  <si>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</si>
  <si>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</si>
  <si>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</si>
  <si>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</si>
  <si>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</si>
  <si>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</si>
  <si>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</si>
  <si>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</si>
  <si>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</si>
  <si>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</si>
  <si>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</si>
  <si>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</si>
  <si>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</si>
  <si>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</si>
  <si>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</si>
  <si>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</si>
  <si>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</si>
  <si>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</si>
  <si>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</si>
  <si>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</si>
  <si>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</si>
  <si>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</si>
  <si>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</si>
  <si>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</si>
  <si>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</si>
  <si>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</si>
  <si>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</si>
  <si>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</si>
  <si>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</si>
  <si>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</si>
  <si>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</si>
  <si>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</si>
  <si>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</si>
  <si>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</si>
  <si>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</si>
  <si>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</si>
  <si>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</si>
  <si>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</si>
  <si>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</si>
  <si>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</si>
  <si>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</si>
  <si>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</si>
  <si>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</si>
  <si>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</si>
  <si>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</si>
  <si>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</si>
  <si>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</si>
  <si>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</si>
  <si>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</si>
  <si>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</si>
  <si>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</si>
  <si>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</si>
  <si>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</si>
  <si>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</si>
  <si>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</si>
  <si>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</si>
  <si>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</si>
  <si>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</si>
  <si>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</si>
  <si>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</si>
  <si>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</si>
  <si>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</si>
  <si>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</si>
  <si>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</si>
  <si>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</si>
  <si>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</si>
  <si>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</si>
  <si>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</si>
  <si>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</si>
  <si>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</si>
  <si>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</si>
  <si>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</si>
  <si>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</si>
  <si>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</si>
  <si>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</si>
  <si>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</si>
  <si>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</si>
  <si>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</si>
  <si>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</si>
  <si>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</si>
  <si>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</si>
  <si>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</si>
  <si>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</si>
  <si>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</si>
  <si>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</si>
  <si>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</si>
  <si>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</si>
  <si>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</si>
  <si>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</si>
  <si>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</si>
  <si>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</si>
  <si>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</si>
  <si>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</si>
  <si>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</si>
  <si>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</si>
  <si>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</si>
  <si>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</si>
  <si>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</si>
  <si>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</si>
  <si>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</si>
  <si>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</si>
  <si>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</si>
  <si>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</si>
  <si>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</si>
  <si>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</si>
  <si>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</si>
  <si>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10.35</t>
  </si>
  <si>
    <t>▲ 2.19</t>
  </si>
  <si>
    <t>▲ 6.27</t>
  </si>
  <si>
    <t>上水道事業会計</t>
  </si>
  <si>
    <t>工業団地事業特別会計</t>
  </si>
  <si>
    <t>一般会計</t>
  </si>
  <si>
    <t>公共下水道事業会計</t>
  </si>
  <si>
    <t>農業集落排水事業会計</t>
  </si>
  <si>
    <t>介護保険特別会計</t>
  </si>
  <si>
    <t>国民健康保険特別会計</t>
  </si>
  <si>
    <t>鏡石駅東第１土地区画整理事業特別会計</t>
  </si>
  <si>
    <t>その他会計（赤字）</t>
  </si>
  <si>
    <t>その他会計（黒字）</t>
  </si>
  <si>
    <t>R01</t>
    <phoneticPr fontId="5"/>
  </si>
  <si>
    <t>R02</t>
    <phoneticPr fontId="5"/>
  </si>
  <si>
    <t>R03</t>
    <phoneticPr fontId="5"/>
  </si>
  <si>
    <t>R04</t>
    <phoneticPr fontId="5"/>
  </si>
  <si>
    <t>R05</t>
    <phoneticPr fontId="5"/>
  </si>
  <si>
    <t>須賀川地方広域消防組合</t>
    <rPh sb="0" eb="3">
      <t>スカガワ</t>
    </rPh>
    <rPh sb="3" eb="5">
      <t>チホウ</t>
    </rPh>
    <rPh sb="5" eb="7">
      <t>コウイキ</t>
    </rPh>
    <rPh sb="7" eb="9">
      <t>ショウボウ</t>
    </rPh>
    <rPh sb="9" eb="11">
      <t>クミアイ</t>
    </rPh>
    <phoneticPr fontId="22"/>
  </si>
  <si>
    <t>須賀川地方保健環境組合</t>
    <rPh sb="0" eb="3">
      <t>スカガワ</t>
    </rPh>
    <rPh sb="3" eb="5">
      <t>チホウ</t>
    </rPh>
    <rPh sb="5" eb="7">
      <t>ホケン</t>
    </rPh>
    <rPh sb="7" eb="9">
      <t>カンキョウ</t>
    </rPh>
    <rPh sb="9" eb="11">
      <t>クミアイ</t>
    </rPh>
    <phoneticPr fontId="22"/>
  </si>
  <si>
    <t>公立岩瀬病院企業団</t>
    <rPh sb="0" eb="2">
      <t>コウリツ</t>
    </rPh>
    <rPh sb="2" eb="4">
      <t>イワセ</t>
    </rPh>
    <rPh sb="4" eb="6">
      <t>ビョウイン</t>
    </rPh>
    <rPh sb="6" eb="8">
      <t>キギョウ</t>
    </rPh>
    <rPh sb="8" eb="9">
      <t>ダン</t>
    </rPh>
    <phoneticPr fontId="2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</si>
  <si>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</si>
  <si>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</si>
  <si>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</si>
  <si>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</si>
  <si>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2"/>
  </si>
  <si>
    <t>福島県後期高齢者医療連合（一般会計）</t>
    <rPh sb="0" eb="3">
      <t>フクシマケン</t>
    </rPh>
    <rPh sb="3" eb="5">
      <t>コウキ</t>
    </rPh>
    <rPh sb="5" eb="8">
      <t>コウレイシャ</t>
    </rPh>
    <rPh sb="8" eb="10">
      <t>イリョウ</t>
    </rPh>
    <rPh sb="10" eb="12">
      <t>レンゴウ</t>
    </rPh>
    <rPh sb="13" eb="15">
      <t>イッパン</t>
    </rPh>
    <rPh sb="15" eb="17">
      <t>カイケイ</t>
    </rPh>
    <phoneticPr fontId="22"/>
  </si>
  <si>
    <t>福島県後期高齢者医療連合（後期高齢者特別会計）</t>
    <rPh sb="0" eb="3">
      <t>フクシマケン</t>
    </rPh>
    <rPh sb="3" eb="5">
      <t>コウキ</t>
    </rPh>
    <rPh sb="5" eb="8">
      <t>コウレイシャ</t>
    </rPh>
    <rPh sb="8" eb="10">
      <t>イリョウ</t>
    </rPh>
    <rPh sb="10" eb="12">
      <t>レンゴウ</t>
    </rPh>
    <rPh sb="13" eb="15">
      <t>コウキ</t>
    </rPh>
    <rPh sb="15" eb="18">
      <t>コウレイシャ</t>
    </rPh>
    <rPh sb="18" eb="20">
      <t>トクベツ</t>
    </rPh>
    <rPh sb="20" eb="22">
      <t>カイケイ</t>
    </rPh>
    <phoneticPr fontId="22"/>
  </si>
  <si>
    <t>役場庁舎等新築事業基金</t>
    <rPh sb="0" eb="2">
      <t>ヤクバ</t>
    </rPh>
    <rPh sb="2" eb="4">
      <t>チョウシャ</t>
    </rPh>
    <rPh sb="4" eb="5">
      <t>トウ</t>
    </rPh>
    <rPh sb="5" eb="9">
      <t>シンチクジギョウ</t>
    </rPh>
    <rPh sb="9" eb="11">
      <t>キキン</t>
    </rPh>
    <phoneticPr fontId="5"/>
  </si>
  <si>
    <t>牧場の朝スポーツ文化振興基金</t>
    <rPh sb="0" eb="2">
      <t>マキバ</t>
    </rPh>
    <rPh sb="3" eb="4">
      <t>アサ</t>
    </rPh>
    <rPh sb="8" eb="10">
      <t>ブンカ</t>
    </rPh>
    <rPh sb="10" eb="12">
      <t>シンコウ</t>
    </rPh>
    <rPh sb="12" eb="14">
      <t>キキン</t>
    </rPh>
    <phoneticPr fontId="5"/>
  </si>
  <si>
    <t>文教施設維持整備基金</t>
    <rPh sb="0" eb="2">
      <t>ブンキョウ</t>
    </rPh>
    <rPh sb="2" eb="4">
      <t>シセツ</t>
    </rPh>
    <rPh sb="4" eb="6">
      <t>イジ</t>
    </rPh>
    <rPh sb="6" eb="8">
      <t>セイビ</t>
    </rPh>
    <rPh sb="8" eb="10">
      <t>キキン</t>
    </rPh>
    <phoneticPr fontId="5"/>
  </si>
  <si>
    <t>育英資金基金</t>
    <rPh sb="0" eb="2">
      <t>イクエイ</t>
    </rPh>
    <rPh sb="2" eb="4">
      <t>シキン</t>
    </rPh>
    <rPh sb="4" eb="6">
      <t>キキン</t>
    </rPh>
    <phoneticPr fontId="5"/>
  </si>
  <si>
    <t>鏡石駅東第１土地区画整理事業保留地処分金基金</t>
    <rPh sb="0" eb="2">
      <t>カガミイシ</t>
    </rPh>
    <rPh sb="2" eb="3">
      <t>エキ</t>
    </rPh>
    <rPh sb="3" eb="4">
      <t>ヒガシ</t>
    </rPh>
    <rPh sb="4" eb="5">
      <t>ダイ</t>
    </rPh>
    <rPh sb="6" eb="8">
      <t>トチ</t>
    </rPh>
    <rPh sb="8" eb="10">
      <t>クカク</t>
    </rPh>
    <rPh sb="10" eb="12">
      <t>セイリ</t>
    </rPh>
    <rPh sb="12" eb="14">
      <t>ジギョウ</t>
    </rPh>
    <rPh sb="14" eb="16">
      <t>ホリュウ</t>
    </rPh>
    <rPh sb="16" eb="17">
      <t>チ</t>
    </rPh>
    <rPh sb="17" eb="19">
      <t>ショブン</t>
    </rPh>
    <rPh sb="19" eb="20">
      <t>キン</t>
    </rPh>
    <rPh sb="20" eb="22">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</si>
</sst>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90B5-4943-B15D-616BE610BA3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35316</c:v>
                </c:pt>
                <c:pt idx="1">
                  <c:v>62259</c:v>
                </c:pt>
                <c:pt idx="2">
                  <c:v>107426</c:v>
                </c:pt>
                <c:pt idx="3">
                  <c:v>105306</c:v>
                </c:pt>
                <c:pt idx="4">
                  <c:v>157604</c:v>
                </c:pt>
              </c:numCache>
            </c:numRef>
          </c:val>
          <c:smooth val="0"/>
          <c:extLst>
            <c:ext xmlns:c16="http://schemas.microsoft.com/office/drawing/2014/chart" uri="{C3380CC4-5D6E-409C-BE32-E72D297353CC}">
              <c16:uniqueId val="{00000001-90B5-4943-B15D-616BE610BA3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5.82</c:v>
                </c:pt>
                <c:pt idx="1">
                  <c:v>5.43</c:v>
                </c:pt>
                <c:pt idx="2">
                  <c:v>3.56</c:v>
                </c:pt>
                <c:pt idx="3">
                  <c:v>3.96</c:v>
                </c:pt>
                <c:pt idx="4">
                  <c:v>4.67</c:v>
                </c:pt>
              </c:numCache>
            </c:numRef>
          </c:val>
          <c:extLst>
            <c:ext xmlns:c16="http://schemas.microsoft.com/office/drawing/2014/chart" uri="{C3380CC4-5D6E-409C-BE32-E72D297353CC}">
              <c16:uniqueId val="{00000000-C26D-45BC-95CD-F1E343E8BB9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46.99</c:v>
                </c:pt>
                <c:pt idx="1">
                  <c:v>34.97</c:v>
                </c:pt>
                <c:pt idx="2">
                  <c:v>34.78</c:v>
                </c:pt>
                <c:pt idx="3">
                  <c:v>32.24</c:v>
                </c:pt>
                <c:pt idx="4">
                  <c:v>24.2</c:v>
                </c:pt>
              </c:numCache>
            </c:numRef>
          </c:val>
          <c:extLst>
            <c:ext xmlns:c16="http://schemas.microsoft.com/office/drawing/2014/chart" uri="{C3380CC4-5D6E-409C-BE32-E72D297353CC}">
              <c16:uniqueId val="{00000001-C26D-45BC-95CD-F1E343E8BB9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21.25</c:v>
                </c:pt>
                <c:pt idx="1">
                  <c:v>-10.35</c:v>
                </c:pt>
                <c:pt idx="2">
                  <c:v>0.52</c:v>
                </c:pt>
                <c:pt idx="3">
                  <c:v>-2.19</c:v>
                </c:pt>
                <c:pt idx="4">
                  <c:v>-6.27</c:v>
                </c:pt>
              </c:numCache>
            </c:numRef>
          </c:val>
          <c:smooth val="0"/>
          <c:extLst>
            <c:ext xmlns:c16="http://schemas.microsoft.com/office/drawing/2014/chart" uri="{C3380CC4-5D6E-409C-BE32-E72D297353CC}">
              <c16:uniqueId val="{00000002-C26D-45BC-95CD-F1E343E8BB9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0.13</c:v>
                </c:pt>
                <c:pt idx="2">
                  <c:v>#N/A</c:v>
                </c:pt>
                <c:pt idx="3">
                  <c:v>0.14000000000000001</c:v>
                </c:pt>
                <c:pt idx="4">
                  <c:v>#N/A</c:v>
                </c:pt>
                <c:pt idx="5">
                  <c:v>0.14000000000000001</c:v>
                </c:pt>
                <c:pt idx="6">
                  <c:v>#N/A</c:v>
                </c:pt>
                <c:pt idx="7">
                  <c:v>2.4300000000000002</c:v>
                </c:pt>
                <c:pt idx="8">
                  <c:v>#N/A</c:v>
                </c:pt>
                <c:pt idx="9">
                  <c:v>0.01</c:v>
                </c:pt>
              </c:numCache>
            </c:numRef>
          </c:val>
          <c:extLst>
            <c:ext xmlns:c16="http://schemas.microsoft.com/office/drawing/2014/chart" uri="{C3380CC4-5D6E-409C-BE32-E72D297353CC}">
              <c16:uniqueId val="{00000000-2BB6-48D1-8A1E-482C53C439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BB6-48D1-8A1E-482C53C439A6}"/>
            </c:ext>
          </c:extLst>
        </c:ser>
        <c:ser>
          <c:idx val="2"/>
          <c:order val="2"/>
          <c:tx>
            <c:strRef>
              <c:f>データシート!$A$29</c:f>
              <c:strCache>
                <c:ptCount val="1"/>
                <c:pt idx="0">
                  <c:v>鏡石駅東第１土地区画整理事業特別会計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0.12</c:v>
                </c:pt>
                <c:pt idx="4">
                  <c:v>#N/A</c:v>
                </c:pt>
                <c:pt idx="5">
                  <c:v>0.03</c:v>
                </c:pt>
                <c:pt idx="6">
                  <c:v>#N/A</c:v>
                </c:pt>
                <c:pt idx="7">
                  <c:v>0.02</c:v>
                </c:pt>
                <c:pt idx="8">
                  <c:v>#N/A</c:v>
                </c:pt>
                <c:pt idx="9">
                  <c:v>0.02</c:v>
                </c:pt>
              </c:numCache>
            </c:numRef>
          </c:val>
          <c:extLst>
            <c:ext xmlns:c16="http://schemas.microsoft.com/office/drawing/2014/chart" uri="{C3380CC4-5D6E-409C-BE32-E72D297353CC}">
              <c16:uniqueId val="{00000002-2BB6-48D1-8A1E-482C53C439A6}"/>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4.3</c:v>
                </c:pt>
                <c:pt idx="2">
                  <c:v>#N/A</c:v>
                </c:pt>
                <c:pt idx="3">
                  <c:v>3.48</c:v>
                </c:pt>
                <c:pt idx="4">
                  <c:v>#N/A</c:v>
                </c:pt>
                <c:pt idx="5">
                  <c:v>0.1</c:v>
                </c:pt>
                <c:pt idx="6">
                  <c:v>#N/A</c:v>
                </c:pt>
                <c:pt idx="7">
                  <c:v>0.38</c:v>
                </c:pt>
                <c:pt idx="8">
                  <c:v>#N/A</c:v>
                </c:pt>
                <c:pt idx="9">
                  <c:v>0.23</c:v>
                </c:pt>
              </c:numCache>
            </c:numRef>
          </c:val>
          <c:extLst>
            <c:ext xmlns:c16="http://schemas.microsoft.com/office/drawing/2014/chart" uri="{C3380CC4-5D6E-409C-BE32-E72D297353CC}">
              <c16:uniqueId val="{00000003-2BB6-48D1-8A1E-482C53C439A6}"/>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0.21</c:v>
                </c:pt>
                <c:pt idx="2">
                  <c:v>#N/A</c:v>
                </c:pt>
                <c:pt idx="3">
                  <c:v>0.08</c:v>
                </c:pt>
                <c:pt idx="4">
                  <c:v>#N/A</c:v>
                </c:pt>
                <c:pt idx="5">
                  <c:v>0.24</c:v>
                </c:pt>
                <c:pt idx="6">
                  <c:v>#N/A</c:v>
                </c:pt>
                <c:pt idx="7">
                  <c:v>0.83</c:v>
                </c:pt>
                <c:pt idx="8">
                  <c:v>#N/A</c:v>
                </c:pt>
                <c:pt idx="9">
                  <c:v>0.38</c:v>
                </c:pt>
              </c:numCache>
            </c:numRef>
          </c:val>
          <c:extLst>
            <c:ext xmlns:c16="http://schemas.microsoft.com/office/drawing/2014/chart" uri="{C3380CC4-5D6E-409C-BE32-E72D297353CC}">
              <c16:uniqueId val="{00000004-2BB6-48D1-8A1E-482C53C439A6}"/>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0.39</c:v>
                </c:pt>
              </c:numCache>
            </c:numRef>
          </c:val>
          <c:extLst>
            <c:ext xmlns:c16="http://schemas.microsoft.com/office/drawing/2014/chart" uri="{C3380CC4-5D6E-409C-BE32-E72D297353CC}">
              <c16:uniqueId val="{00000005-2BB6-48D1-8A1E-482C53C439A6}"/>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1.93</c:v>
                </c:pt>
              </c:numCache>
            </c:numRef>
          </c:val>
          <c:extLst>
            <c:ext xmlns:c16="http://schemas.microsoft.com/office/drawing/2014/chart" uri="{C3380CC4-5D6E-409C-BE32-E72D297353CC}">
              <c16:uniqueId val="{00000006-2BB6-48D1-8A1E-482C53C439A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5.79</c:v>
                </c:pt>
                <c:pt idx="2">
                  <c:v>#N/A</c:v>
                </c:pt>
                <c:pt idx="3">
                  <c:v>5.29</c:v>
                </c:pt>
                <c:pt idx="4">
                  <c:v>#N/A</c:v>
                </c:pt>
                <c:pt idx="5">
                  <c:v>3.52</c:v>
                </c:pt>
                <c:pt idx="6">
                  <c:v>#N/A</c:v>
                </c:pt>
                <c:pt idx="7">
                  <c:v>3.93</c:v>
                </c:pt>
                <c:pt idx="8">
                  <c:v>#N/A</c:v>
                </c:pt>
                <c:pt idx="9">
                  <c:v>4.63</c:v>
                </c:pt>
              </c:numCache>
            </c:numRef>
          </c:val>
          <c:extLst>
            <c:ext xmlns:c16="http://schemas.microsoft.com/office/drawing/2014/chart" uri="{C3380CC4-5D6E-409C-BE32-E72D297353CC}">
              <c16:uniqueId val="{00000007-2BB6-48D1-8A1E-482C53C439A6}"/>
            </c:ext>
          </c:extLst>
        </c:ser>
        <c:ser>
          <c:idx val="8"/>
          <c:order val="8"/>
          <c:tx>
            <c:strRef>
              <c:f>データシート!$A$35</c:f>
              <c:strCache>
                <c:ptCount val="1"/>
                <c:pt idx="0">
                  <c:v>工業団地事業特別会計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28.35</c:v>
                </c:pt>
                <c:pt idx="2">
                  <c:v>#N/A</c:v>
                </c:pt>
                <c:pt idx="3">
                  <c:v>25.81</c:v>
                </c:pt>
                <c:pt idx="4">
                  <c:v>#N/A</c:v>
                </c:pt>
                <c:pt idx="5">
                  <c:v>24.27</c:v>
                </c:pt>
                <c:pt idx="6">
                  <c:v>#N/A</c:v>
                </c:pt>
                <c:pt idx="7">
                  <c:v>24.88</c:v>
                </c:pt>
                <c:pt idx="8">
                  <c:v>#N/A</c:v>
                </c:pt>
                <c:pt idx="9">
                  <c:v>10.41</c:v>
                </c:pt>
              </c:numCache>
            </c:numRef>
          </c:val>
          <c:extLst>
            <c:ext xmlns:c16="http://schemas.microsoft.com/office/drawing/2014/chart" uri="{C3380CC4-5D6E-409C-BE32-E72D297353CC}">
              <c16:uniqueId val="{00000008-2BB6-48D1-8A1E-482C53C439A6}"/>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18.72</c:v>
                </c:pt>
                <c:pt idx="2">
                  <c:v>#N/A</c:v>
                </c:pt>
                <c:pt idx="3">
                  <c:v>19.8</c:v>
                </c:pt>
                <c:pt idx="4">
                  <c:v>#N/A</c:v>
                </c:pt>
                <c:pt idx="5">
                  <c:v>19.73</c:v>
                </c:pt>
                <c:pt idx="6">
                  <c:v>#N/A</c:v>
                </c:pt>
                <c:pt idx="7">
                  <c:v>22.01</c:v>
                </c:pt>
                <c:pt idx="8">
                  <c:v>#N/A</c:v>
                </c:pt>
                <c:pt idx="9">
                  <c:v>20.440000000000001</c:v>
                </c:pt>
              </c:numCache>
            </c:numRef>
          </c:val>
          <c:extLst>
            <c:ext xmlns:c16="http://schemas.microsoft.com/office/drawing/2014/chart" uri="{C3380CC4-5D6E-409C-BE32-E72D297353CC}">
              <c16:uniqueId val="{00000009-2BB6-48D1-8A1E-482C53C439A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426</c:v>
                </c:pt>
                <c:pt idx="5">
                  <c:v>418</c:v>
                </c:pt>
                <c:pt idx="8">
                  <c:v>416</c:v>
                </c:pt>
                <c:pt idx="11">
                  <c:v>435</c:v>
                </c:pt>
                <c:pt idx="14">
                  <c:v>456</c:v>
                </c:pt>
              </c:numCache>
            </c:numRef>
          </c:val>
          <c:extLst>
            <c:ext xmlns:c16="http://schemas.microsoft.com/office/drawing/2014/chart" uri="{C3380CC4-5D6E-409C-BE32-E72D297353CC}">
              <c16:uniqueId val="{00000000-A77B-46AE-BBF1-9D93DB9A353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77B-46AE-BBF1-9D93DB9A353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71</c:v>
                </c:pt>
                <c:pt idx="3">
                  <c:v>66</c:v>
                </c:pt>
                <c:pt idx="6">
                  <c:v>65</c:v>
                </c:pt>
                <c:pt idx="9">
                  <c:v>66</c:v>
                </c:pt>
                <c:pt idx="12">
                  <c:v>63</c:v>
                </c:pt>
              </c:numCache>
            </c:numRef>
          </c:val>
          <c:extLst>
            <c:ext xmlns:c16="http://schemas.microsoft.com/office/drawing/2014/chart" uri="{C3380CC4-5D6E-409C-BE32-E72D297353CC}">
              <c16:uniqueId val="{00000002-A77B-46AE-BBF1-9D93DB9A353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c:v>
                </c:pt>
                <c:pt idx="3">
                  <c:v>11</c:v>
                </c:pt>
                <c:pt idx="6">
                  <c:v>16</c:v>
                </c:pt>
                <c:pt idx="9">
                  <c:v>22</c:v>
                </c:pt>
                <c:pt idx="12">
                  <c:v>21</c:v>
                </c:pt>
              </c:numCache>
            </c:numRef>
          </c:val>
          <c:extLst>
            <c:ext xmlns:c16="http://schemas.microsoft.com/office/drawing/2014/chart" uri="{C3380CC4-5D6E-409C-BE32-E72D297353CC}">
              <c16:uniqueId val="{00000003-A77B-46AE-BBF1-9D93DB9A353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176</c:v>
                </c:pt>
                <c:pt idx="3">
                  <c:v>171</c:v>
                </c:pt>
                <c:pt idx="6">
                  <c:v>192</c:v>
                </c:pt>
                <c:pt idx="9">
                  <c:v>197</c:v>
                </c:pt>
                <c:pt idx="12">
                  <c:v>205</c:v>
                </c:pt>
              </c:numCache>
            </c:numRef>
          </c:val>
          <c:extLst>
            <c:ext xmlns:c16="http://schemas.microsoft.com/office/drawing/2014/chart" uri="{C3380CC4-5D6E-409C-BE32-E72D297353CC}">
              <c16:uniqueId val="{00000004-A77B-46AE-BBF1-9D93DB9A353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7B-46AE-BBF1-9D93DB9A353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77B-46AE-BBF1-9D93DB9A353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406</c:v>
                </c:pt>
                <c:pt idx="3">
                  <c:v>406</c:v>
                </c:pt>
                <c:pt idx="6">
                  <c:v>432</c:v>
                </c:pt>
                <c:pt idx="9">
                  <c:v>462</c:v>
                </c:pt>
                <c:pt idx="12">
                  <c:v>484</c:v>
                </c:pt>
              </c:numCache>
            </c:numRef>
          </c:val>
          <c:extLst>
            <c:ext xmlns:c16="http://schemas.microsoft.com/office/drawing/2014/chart" uri="{C3380CC4-5D6E-409C-BE32-E72D297353CC}">
              <c16:uniqueId val="{00000007-A77B-46AE-BBF1-9D93DB9A353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236</c:v>
                </c:pt>
                <c:pt idx="2">
                  <c:v>#N/A</c:v>
                </c:pt>
                <c:pt idx="3">
                  <c:v>#N/A</c:v>
                </c:pt>
                <c:pt idx="4">
                  <c:v>236</c:v>
                </c:pt>
                <c:pt idx="5">
                  <c:v>#N/A</c:v>
                </c:pt>
                <c:pt idx="6">
                  <c:v>#N/A</c:v>
                </c:pt>
                <c:pt idx="7">
                  <c:v>289</c:v>
                </c:pt>
                <c:pt idx="8">
                  <c:v>#N/A</c:v>
                </c:pt>
                <c:pt idx="9">
                  <c:v>#N/A</c:v>
                </c:pt>
                <c:pt idx="10">
                  <c:v>312</c:v>
                </c:pt>
                <c:pt idx="11">
                  <c:v>#N/A</c:v>
                </c:pt>
                <c:pt idx="12">
                  <c:v>#N/A</c:v>
                </c:pt>
                <c:pt idx="13">
                  <c:v>317</c:v>
                </c:pt>
                <c:pt idx="14">
                  <c:v>#N/A</c:v>
                </c:pt>
              </c:numCache>
            </c:numRef>
          </c:val>
          <c:smooth val="0"/>
          <c:extLst>
            <c:ext xmlns:c16="http://schemas.microsoft.com/office/drawing/2014/chart" uri="{C3380CC4-5D6E-409C-BE32-E72D297353CC}">
              <c16:uniqueId val="{00000008-A77B-46AE-BBF1-9D93DB9A353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5574</c:v>
                </c:pt>
                <c:pt idx="5">
                  <c:v>5559</c:v>
                </c:pt>
                <c:pt idx="8">
                  <c:v>5745</c:v>
                </c:pt>
                <c:pt idx="11">
                  <c:v>5657</c:v>
                </c:pt>
                <c:pt idx="14">
                  <c:v>5719</c:v>
                </c:pt>
              </c:numCache>
            </c:numRef>
          </c:val>
          <c:extLst>
            <c:ext xmlns:c16="http://schemas.microsoft.com/office/drawing/2014/chart" uri="{C3380CC4-5D6E-409C-BE32-E72D297353CC}">
              <c16:uniqueId val="{00000000-AA4C-4CBF-BFF2-1C1D0186352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236</c:v>
                </c:pt>
                <c:pt idx="5">
                  <c:v>43</c:v>
                </c:pt>
                <c:pt idx="8">
                  <c:v>39</c:v>
                </c:pt>
                <c:pt idx="11">
                  <c:v>103</c:v>
                </c:pt>
                <c:pt idx="14">
                  <c:v>162</c:v>
                </c:pt>
              </c:numCache>
            </c:numRef>
          </c:val>
          <c:extLst>
            <c:ext xmlns:c16="http://schemas.microsoft.com/office/drawing/2014/chart" uri="{C3380CC4-5D6E-409C-BE32-E72D297353CC}">
              <c16:uniqueId val="{00000001-AA4C-4CBF-BFF2-1C1D0186352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3366</c:v>
                </c:pt>
                <c:pt idx="5">
                  <c:v>3221</c:v>
                </c:pt>
                <c:pt idx="8">
                  <c:v>3290</c:v>
                </c:pt>
                <c:pt idx="11">
                  <c:v>2905</c:v>
                </c:pt>
                <c:pt idx="14">
                  <c:v>2183</c:v>
                </c:pt>
              </c:numCache>
            </c:numRef>
          </c:val>
          <c:extLst>
            <c:ext xmlns:c16="http://schemas.microsoft.com/office/drawing/2014/chart" uri="{C3380CC4-5D6E-409C-BE32-E72D297353CC}">
              <c16:uniqueId val="{00000002-AA4C-4CBF-BFF2-1C1D0186352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4C-4CBF-BFF2-1C1D0186352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4C-4CBF-BFF2-1C1D0186352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4C-4CBF-BFF2-1C1D0186352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322</c:v>
                </c:pt>
                <c:pt idx="3">
                  <c:v>396</c:v>
                </c:pt>
                <c:pt idx="6">
                  <c:v>394</c:v>
                </c:pt>
                <c:pt idx="9">
                  <c:v>403</c:v>
                </c:pt>
                <c:pt idx="12">
                  <c:v>404</c:v>
                </c:pt>
              </c:numCache>
            </c:numRef>
          </c:val>
          <c:extLst>
            <c:ext xmlns:c16="http://schemas.microsoft.com/office/drawing/2014/chart" uri="{C3380CC4-5D6E-409C-BE32-E72D297353CC}">
              <c16:uniqueId val="{00000006-AA4C-4CBF-BFF2-1C1D0186352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322</c:v>
                </c:pt>
                <c:pt idx="3">
                  <c:v>323</c:v>
                </c:pt>
                <c:pt idx="6">
                  <c:v>326</c:v>
                </c:pt>
                <c:pt idx="9">
                  <c:v>430</c:v>
                </c:pt>
                <c:pt idx="12">
                  <c:v>558</c:v>
                </c:pt>
              </c:numCache>
            </c:numRef>
          </c:val>
          <c:extLst>
            <c:ext xmlns:c16="http://schemas.microsoft.com/office/drawing/2014/chart" uri="{C3380CC4-5D6E-409C-BE32-E72D297353CC}">
              <c16:uniqueId val="{00000007-AA4C-4CBF-BFF2-1C1D0186352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3062</c:v>
                </c:pt>
                <c:pt idx="3">
                  <c:v>2743</c:v>
                </c:pt>
                <c:pt idx="6">
                  <c:v>2890</c:v>
                </c:pt>
                <c:pt idx="9">
                  <c:v>2833</c:v>
                </c:pt>
                <c:pt idx="12">
                  <c:v>2771</c:v>
                </c:pt>
              </c:numCache>
            </c:numRef>
          </c:val>
          <c:extLst>
            <c:ext xmlns:c16="http://schemas.microsoft.com/office/drawing/2014/chart" uri="{C3380CC4-5D6E-409C-BE32-E72D297353CC}">
              <c16:uniqueId val="{00000008-AA4C-4CBF-BFF2-1C1D0186352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580</c:v>
                </c:pt>
                <c:pt idx="3">
                  <c:v>538</c:v>
                </c:pt>
                <c:pt idx="6">
                  <c:v>496</c:v>
                </c:pt>
                <c:pt idx="9">
                  <c:v>811</c:v>
                </c:pt>
                <c:pt idx="12">
                  <c:v>699</c:v>
                </c:pt>
              </c:numCache>
            </c:numRef>
          </c:val>
          <c:extLst>
            <c:ext xmlns:c16="http://schemas.microsoft.com/office/drawing/2014/chart" uri="{C3380CC4-5D6E-409C-BE32-E72D297353CC}">
              <c16:uniqueId val="{00000009-AA4C-4CBF-BFF2-1C1D0186352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5453</c:v>
                </c:pt>
                <c:pt idx="3">
                  <c:v>5714</c:v>
                </c:pt>
                <c:pt idx="6">
                  <c:v>6266</c:v>
                </c:pt>
                <c:pt idx="9">
                  <c:v>6362</c:v>
                </c:pt>
                <c:pt idx="12">
                  <c:v>6893</c:v>
                </c:pt>
              </c:numCache>
            </c:numRef>
          </c:val>
          <c:extLst>
            <c:ext xmlns:c16="http://schemas.microsoft.com/office/drawing/2014/chart" uri="{C3380CC4-5D6E-409C-BE32-E72D297353CC}">
              <c16:uniqueId val="{0000000A-AA4C-4CBF-BFF2-1C1D0186352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563</c:v>
                </c:pt>
                <c:pt idx="2">
                  <c:v>#N/A</c:v>
                </c:pt>
                <c:pt idx="3">
                  <c:v>#N/A</c:v>
                </c:pt>
                <c:pt idx="4">
                  <c:v>891</c:v>
                </c:pt>
                <c:pt idx="5">
                  <c:v>#N/A</c:v>
                </c:pt>
                <c:pt idx="6">
                  <c:v>#N/A</c:v>
                </c:pt>
                <c:pt idx="7">
                  <c:v>1298</c:v>
                </c:pt>
                <c:pt idx="8">
                  <c:v>#N/A</c:v>
                </c:pt>
                <c:pt idx="9">
                  <c:v>#N/A</c:v>
                </c:pt>
                <c:pt idx="10">
                  <c:v>2174</c:v>
                </c:pt>
                <c:pt idx="11">
                  <c:v>#N/A</c:v>
                </c:pt>
                <c:pt idx="12">
                  <c:v>#N/A</c:v>
                </c:pt>
                <c:pt idx="13">
                  <c:v>3261</c:v>
                </c:pt>
                <c:pt idx="14">
                  <c:v>#N/A</c:v>
                </c:pt>
              </c:numCache>
            </c:numRef>
          </c:val>
          <c:smooth val="0"/>
          <c:extLst>
            <c:ext xmlns:c16="http://schemas.microsoft.com/office/drawing/2014/chart" uri="{C3380CC4-5D6E-409C-BE32-E72D297353CC}">
              <c16:uniqueId val="{0000000B-AA4C-4CBF-BFF2-1C1D0186352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1244</c:v>
                </c:pt>
                <c:pt idx="1">
                  <c:v>1151</c:v>
                </c:pt>
                <c:pt idx="2">
                  <c:v>890</c:v>
                </c:pt>
              </c:numCache>
            </c:numRef>
          </c:val>
          <c:extLst>
            <c:ext xmlns:c16="http://schemas.microsoft.com/office/drawing/2014/chart" uri="{C3380CC4-5D6E-409C-BE32-E72D297353CC}">
              <c16:uniqueId val="{00000000-753C-4896-919D-7A143242DE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86</c:v>
                </c:pt>
                <c:pt idx="1">
                  <c:v>96</c:v>
                </c:pt>
                <c:pt idx="2">
                  <c:v>124</c:v>
                </c:pt>
              </c:numCache>
            </c:numRef>
          </c:val>
          <c:extLst>
            <c:ext xmlns:c16="http://schemas.microsoft.com/office/drawing/2014/chart" uri="{C3380CC4-5D6E-409C-BE32-E72D297353CC}">
              <c16:uniqueId val="{00000001-753C-4896-919D-7A143242DE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1549</c:v>
                </c:pt>
                <c:pt idx="1">
                  <c:v>1427</c:v>
                </c:pt>
                <c:pt idx="2">
                  <c:v>978</c:v>
                </c:pt>
              </c:numCache>
            </c:numRef>
          </c:val>
          <c:extLst>
            <c:ext xmlns:c16="http://schemas.microsoft.com/office/drawing/2014/chart" uri="{C3380CC4-5D6E-409C-BE32-E72D297353CC}">
              <c16:uniqueId val="{00000002-753C-4896-919D-7A143242DEA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12,436
12,354
31.30
7,779,184
7,583,432
171,643
3,678,898
6,892,895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年度においては、市町村民税</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固定資産税</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及び地方消費税交付金</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の増額により基準財政収入額は増額したものの、基準財政需要額</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においても社会福祉費や高齢者保健福祉費が</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増額したことから、３か年平均での財政力指数が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0.02</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類似団体との比較では、昨年度よりも</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0.02</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ポイント小さくなったものの、</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0.10</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ポイント上回っており、今後も税収の収納率向上に努めていく。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125942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3067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85725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75671</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26651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100665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91669</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146702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24871</xdr:rowOff>
    </xdr:from>
    <xdr:to>
      <xdr:col>7</xdr:col>
      <xdr:colOff>31750</xdr:colOff>
      <xdr:row>42</xdr:row>
      <xdr:rowOff>126471</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22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136648</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699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令和５年度においては、障害者自立支援事業に係る扶助費が増加傾向にあるものの、下水道事業が地方公営企業法を適用したことにより、基準内繰出金が大幅な減額となったことから、経常収支比率は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類似団体との比較では、平均を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ポイント下回っており、今後も事業の見直しを進め、経常経費の削減を図っていく。</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161713</xdr:rowOff>
    </xdr:from>
    <xdr:to>
      <xdr:col>23</xdr:col>
      <xdr:colOff>133350</xdr:colOff>
      <xdr:row>60</xdr:row>
      <xdr:rowOff>49530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9934363"/>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27940</xdr:rowOff>
    </xdr:from>
    <xdr:to>
      <xdr:col>19</xdr:col>
      <xdr:colOff>133350</xdr:colOff>
      <xdr:row>60</xdr:row>
      <xdr:rowOff>49530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14349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98654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27940</xdr:rowOff>
    </xdr:from>
    <xdr:to>
      <xdr:col>15</xdr:col>
      <xdr:colOff>82550</xdr:colOff>
      <xdr:row>61</xdr:row>
      <xdr:rowOff>6773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143490"/>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36847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154094</xdr:rowOff>
    </xdr:from>
    <xdr:to>
      <xdr:col>11</xdr:col>
      <xdr:colOff>31750</xdr:colOff>
      <xdr:row>61</xdr:row>
      <xdr:rowOff>6773</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4410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23723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110913</xdr:rowOff>
    </xdr:from>
    <xdr:to>
      <xdr:col>23</xdr:col>
      <xdr:colOff>184150</xdr:colOff>
      <xdr:row>58</xdr:row>
      <xdr:rowOff>41063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98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32190</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98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170180</xdr:rowOff>
    </xdr:from>
    <xdr:to>
      <xdr:col>19</xdr:col>
      <xdr:colOff>184150</xdr:colOff>
      <xdr:row>60</xdr:row>
      <xdr:rowOff>100330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110507</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148590</xdr:rowOff>
    </xdr:from>
    <xdr:to>
      <xdr:col>15</xdr:col>
      <xdr:colOff>133350</xdr:colOff>
      <xdr:row>59</xdr:row>
      <xdr:rowOff>78740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88917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127423</xdr:rowOff>
    </xdr:from>
    <xdr:to>
      <xdr:col>11</xdr:col>
      <xdr:colOff>82550</xdr:colOff>
      <xdr:row>61</xdr:row>
      <xdr:rowOff>57573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67750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103294</xdr:rowOff>
    </xdr:from>
    <xdr:to>
      <xdr:col>7</xdr:col>
      <xdr:colOff>31750</xdr:colOff>
      <xdr:row>61</xdr:row>
      <xdr:rowOff>33444</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43621</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物件費及び維持補修費の合計額の人口１人当たりの金額が類似団体平均を下回っているのは、主に人件費が要因となっている。これは主に定員管理計画に基づき計画的な職員採用に努めてきたことで、定員管理の状況にもあるとおり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人当たり職員数が類似団体より少なくなっているためである。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今後も、コスト削減を意識しながら、事業推進に努めていく。</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14698</xdr:rowOff>
    </xdr:from>
    <xdr:to>
      <xdr:col>23</xdr:col>
      <xdr:colOff>133350</xdr:colOff>
      <xdr:row>81</xdr:row>
      <xdr:rowOff>43996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902148"/>
          <a:ext cx="838200" cy="2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26694</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0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14002</xdr:rowOff>
    </xdr:from>
    <xdr:to>
      <xdr:col>19</xdr:col>
      <xdr:colOff>133350</xdr:colOff>
      <xdr:row>81</xdr:row>
      <xdr:rowOff>14698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901452"/>
          <a:ext cx="8890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109236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168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14002</xdr:rowOff>
    </xdr:from>
    <xdr:to>
      <xdr:col>15</xdr:col>
      <xdr:colOff>82550</xdr:colOff>
      <xdr:row>81</xdr:row>
      <xdr:rowOff>37609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2336800" y="13901452"/>
          <a:ext cx="889000" cy="2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81562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414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5815</xdr:rowOff>
    </xdr:from>
    <xdr:to>
      <xdr:col>11</xdr:col>
      <xdr:colOff>31750</xdr:colOff>
      <xdr:row>81</xdr:row>
      <xdr:rowOff>37609</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893265"/>
          <a:ext cx="889000" cy="3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44429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21696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164646</xdr:rowOff>
    </xdr:from>
    <xdr:to>
      <xdr:col>23</xdr:col>
      <xdr:colOff>184150</xdr:colOff>
      <xdr:row>81</xdr:row>
      <xdr:rowOff>94796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88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85923</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80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135348</xdr:rowOff>
    </xdr:from>
    <xdr:to>
      <xdr:col>19</xdr:col>
      <xdr:colOff>184150</xdr:colOff>
      <xdr:row>81</xdr:row>
      <xdr:rowOff>65498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85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75675</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62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134652</xdr:rowOff>
    </xdr:from>
    <xdr:to>
      <xdr:col>15</xdr:col>
      <xdr:colOff>133350</xdr:colOff>
      <xdr:row>81</xdr:row>
      <xdr:rowOff>64802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8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74979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619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158259</xdr:rowOff>
    </xdr:from>
    <xdr:to>
      <xdr:col>11</xdr:col>
      <xdr:colOff>82550</xdr:colOff>
      <xdr:row>81</xdr:row>
      <xdr:rowOff>88409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87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98586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64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126465</xdr:rowOff>
    </xdr:from>
    <xdr:to>
      <xdr:col>7</xdr:col>
      <xdr:colOff>31750</xdr:colOff>
      <xdr:row>81</xdr:row>
      <xdr:rowOff>56615</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8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66792</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61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年齢構成の偏りや、料表の構造の違いにより、類似団体平均を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給料表は福島県のものを準拠しており、福島県の給料表は国の給料表と異なっていることも要因となっている。また、職員数が類似団体より少ないため、年齢構成の偏りによる変動が大きく、近年は増減を繰り返しているが、今後も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45962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6179800" y="1512207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159959</xdr:rowOff>
    </xdr:from>
    <xdr:to>
      <xdr:col>77</xdr:col>
      <xdr:colOff>44450</xdr:colOff>
      <xdr:row>88</xdr:row>
      <xdr:rowOff>45962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5290800" y="150761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159959</xdr:rowOff>
    </xdr:from>
    <xdr:to>
      <xdr:col>72</xdr:col>
      <xdr:colOff>203200</xdr:colOff>
      <xdr:row>88</xdr:row>
      <xdr:rowOff>91923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4401800" y="1507610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68943</xdr:rowOff>
    </xdr:from>
    <xdr:to>
      <xdr:col>68</xdr:col>
      <xdr:colOff>152400</xdr:colOff>
      <xdr:row>88</xdr:row>
      <xdr:rowOff>91923</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a:off x="13512800" y="15156543"/>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166612</xdr:rowOff>
    </xdr:from>
    <xdr:to>
      <xdr:col>77</xdr:col>
      <xdr:colOff>95250</xdr:colOff>
      <xdr:row>88</xdr:row>
      <xdr:rowOff>96762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129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81539</xdr:rowOff>
    </xdr:from>
    <xdr:ext cx="7366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98800" y="1516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109159</xdr:rowOff>
    </xdr:from>
    <xdr:to>
      <xdr:col>73</xdr:col>
      <xdr:colOff>44450</xdr:colOff>
      <xdr:row>88</xdr:row>
      <xdr:rowOff>39309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5240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24086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909800" y="1511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41123</xdr:rowOff>
    </xdr:from>
    <xdr:to>
      <xdr:col>68</xdr:col>
      <xdr:colOff>203200</xdr:colOff>
      <xdr:row>88</xdr:row>
      <xdr:rowOff>142723</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4351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127500</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020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18143</xdr:rowOff>
    </xdr:from>
    <xdr:to>
      <xdr:col>64</xdr:col>
      <xdr:colOff>152400</xdr:colOff>
      <xdr:row>88</xdr:row>
      <xdr:rowOff>119743</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104520</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131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定員管理計画に基づき計画的な職員採用に努めてきたことから、類似団体平均を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ポイント下回っている。今後も、住民サービスを向上させるために必要な職員数を確保しながら定員管理を行っていく。</a:t>
          </a:r>
        </a:p>
      </xdr:txBody>
    </xdr:sp>
    <xdr:clientData/>
  </xdr:twoCellAnchor>
  <xdr:oneCellAnchor>
    <xdr:from>
      <xdr:col>61</xdr:col>
      <xdr:colOff>6350</xdr:colOff>
      <xdr:row>54</xdr:row>
      <xdr:rowOff>139700</xdr:rowOff>
    </xdr:from>
    <xdr:ext cx="349839" cy="225703"/>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78740</xdr:rowOff>
    </xdr:from>
    <xdr:to>
      <xdr:col>81</xdr:col>
      <xdr:colOff>44450</xdr:colOff>
      <xdr:row>58</xdr:row>
      <xdr:rowOff>94827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6179800" y="1002284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121332</xdr:rowOff>
    </xdr:from>
    <xdr:ext cx="762000" cy="259045"/>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7106900" y="10408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74144</xdr:rowOff>
    </xdr:from>
    <xdr:to>
      <xdr:col>77</xdr:col>
      <xdr:colOff>44450</xdr:colOff>
      <xdr:row>58</xdr:row>
      <xdr:rowOff>78740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5290800" y="10018244"/>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34307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70696</xdr:rowOff>
    </xdr:from>
    <xdr:to>
      <xdr:col>72</xdr:col>
      <xdr:colOff>203200</xdr:colOff>
      <xdr:row>58</xdr:row>
      <xdr:rowOff>74144</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4401800" y="10014796"/>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21668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48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70696</xdr:rowOff>
    </xdr:from>
    <xdr:to>
      <xdr:col>68</xdr:col>
      <xdr:colOff>152400</xdr:colOff>
      <xdr:row>58</xdr:row>
      <xdr:rowOff>91380</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flipV="1">
          <a:off x="13512800" y="10014796"/>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159795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44027</xdr:rowOff>
    </xdr:from>
    <xdr:to>
      <xdr:col>81</xdr:col>
      <xdr:colOff>95250</xdr:colOff>
      <xdr:row>58</xdr:row>
      <xdr:rowOff>145627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967200" y="99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136754</xdr:rowOff>
    </xdr:from>
    <xdr:ext cx="762000" cy="259045"/>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7106900" y="990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27940</xdr:rowOff>
    </xdr:from>
    <xdr:to>
      <xdr:col>77</xdr:col>
      <xdr:colOff>95250</xdr:colOff>
      <xdr:row>58</xdr:row>
      <xdr:rowOff>129540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129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139717</xdr:rowOff>
    </xdr:from>
    <xdr:ext cx="7366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798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23344</xdr:rowOff>
    </xdr:from>
    <xdr:to>
      <xdr:col>73</xdr:col>
      <xdr:colOff>44450</xdr:colOff>
      <xdr:row>58</xdr:row>
      <xdr:rowOff>124944</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5240000" y="996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135121</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909800" y="97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19896</xdr:rowOff>
    </xdr:from>
    <xdr:to>
      <xdr:col>68</xdr:col>
      <xdr:colOff>203200</xdr:colOff>
      <xdr:row>58</xdr:row>
      <xdr:rowOff>121496</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4351000" y="99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131673</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20800" y="97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40580</xdr:rowOff>
    </xdr:from>
    <xdr:to>
      <xdr:col>64</xdr:col>
      <xdr:colOff>152400</xdr:colOff>
      <xdr:row>58</xdr:row>
      <xdr:rowOff>142180</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3462000" y="99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152357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131800" y="975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部事務組合の地方債に係る交付税額が増加したことにより、一部事務組合等の起こした地方債に充てたと認められる補助金又は負担金が減額、また、臨時財政対策債発行可能額は減額となったものの、普通交付税の額が増額となったことで、昨年度と比べると単年度の実質公債費率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ポイントの減少、３か年平均では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ポイントの増加となった。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類似団体との比較では、平均を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ポイント上回っていることから、今後も新規借入の抑制をはかり財政の健全化に努めていく。</a:t>
          </a:r>
        </a:p>
      </xdr:txBody>
    </xdr:sp>
    <xdr:clientData/>
  </xdr:twoCellAnchor>
  <xdr:oneCellAnchor>
    <xdr:from>
      <xdr:col>61</xdr:col>
      <xdr:colOff>6350</xdr:colOff>
      <xdr:row>32</xdr:row>
      <xdr:rowOff>101600</xdr:rowOff>
    </xdr:from>
    <xdr:ext cx="298543" cy="225703"/>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a:extLst>
            <a:ext uri="{FF2B5EF4-FFF2-40B4-BE49-F238E27FC236}">
              <a16:creationId xmlns:a16="http://schemas.microsoft.com/office/drawing/2014/main" id="{00000000-0008-0000-0300-00008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a:extLst>
            <a:ext uri="{FF2B5EF4-FFF2-40B4-BE49-F238E27FC236}">
              <a16:creationId xmlns:a16="http://schemas.microsoft.com/office/drawing/2014/main" id="{00000000-0008-0000-0300-000087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a:extLst>
            <a:ext uri="{FF2B5EF4-FFF2-40B4-BE49-F238E27FC236}">
              <a16:creationId xmlns:a16="http://schemas.microsoft.com/office/drawing/2014/main" id="{00000000-0008-0000-0300-000089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15875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6179800" y="698500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42456</xdr:rowOff>
    </xdr:from>
    <xdr:ext cx="762000" cy="259045"/>
    <xdr:sp macro="" textlink="">
      <xdr:nvSpPr>
        <xdr:cNvPr id="396" name="公債費負担の状況平均値テキスト">
          <a:extLst>
            <a:ext uri="{FF2B5EF4-FFF2-40B4-BE49-F238E27FC236}">
              <a16:creationId xmlns:a16="http://schemas.microsoft.com/office/drawing/2014/main" id="{00000000-0008-0000-0300-00008C010000}"/>
            </a:ext>
          </a:extLst>
        </xdr:cNvPr>
        <xdr:cNvSpPr txBox="1"/>
      </xdr:nvSpPr>
      <xdr:spPr>
        <a:xfrm>
          <a:off x="17106900" y="672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76729</xdr:rowOff>
    </xdr:from>
    <xdr:to>
      <xdr:col>77</xdr:col>
      <xdr:colOff>44450</xdr:colOff>
      <xdr:row>40</xdr:row>
      <xdr:rowOff>127000</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5290800" y="6934729"/>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36513</xdr:rowOff>
    </xdr:from>
    <xdr:to>
      <xdr:col>72</xdr:col>
      <xdr:colOff>203200</xdr:colOff>
      <xdr:row>40</xdr:row>
      <xdr:rowOff>76729</xdr:rowOff>
    </xdr:to>
    <xdr:cxnSp macro="">
      <xdr:nvCxnSpPr>
        <xdr:cNvPr id="401" name="直線コネクタ 400">
          <a:extLst>
            <a:ext uri="{FF2B5EF4-FFF2-40B4-BE49-F238E27FC236}">
              <a16:creationId xmlns:a16="http://schemas.microsoft.com/office/drawing/2014/main" id="{00000000-0008-0000-0300-000091010000}"/>
            </a:ext>
          </a:extLst>
        </xdr:cNvPr>
        <xdr:cNvCxnSpPr/>
      </xdr:nvCxnSpPr>
      <xdr:spPr>
        <a:xfrm>
          <a:off x="14401800" y="689451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36513</xdr:rowOff>
    </xdr:from>
    <xdr:to>
      <xdr:col>68</xdr:col>
      <xdr:colOff>152400</xdr:colOff>
      <xdr:row>40</xdr:row>
      <xdr:rowOff>76729</xdr:rowOff>
    </xdr:to>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flipV="1">
          <a:off x="13512800" y="689451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11235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136525</xdr:rowOff>
    </xdr:from>
    <xdr:to>
      <xdr:col>81</xdr:col>
      <xdr:colOff>95250</xdr:colOff>
      <xdr:row>41</xdr:row>
      <xdr:rowOff>66675</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967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108602</xdr:rowOff>
    </xdr:from>
    <xdr:ext cx="762000" cy="259045"/>
    <xdr:sp macro="" textlink="">
      <xdr:nvSpPr>
        <xdr:cNvPr id="415" name="公債費負担の状況該当値テキスト">
          <a:extLst>
            <a:ext uri="{FF2B5EF4-FFF2-40B4-BE49-F238E27FC236}">
              <a16:creationId xmlns:a16="http://schemas.microsoft.com/office/drawing/2014/main" id="{00000000-0008-0000-0300-00009F010000}"/>
            </a:ext>
          </a:extLst>
        </xdr:cNvPr>
        <xdr:cNvSpPr txBox="1"/>
      </xdr:nvSpPr>
      <xdr:spPr>
        <a:xfrm>
          <a:off x="17106900" y="696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25929</xdr:rowOff>
    </xdr:from>
    <xdr:to>
      <xdr:col>73</xdr:col>
      <xdr:colOff>44450</xdr:colOff>
      <xdr:row>40</xdr:row>
      <xdr:rowOff>127529</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5240000" y="68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112306</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909800" y="697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157163</xdr:rowOff>
    </xdr:from>
    <xdr:to>
      <xdr:col>68</xdr:col>
      <xdr:colOff>203200</xdr:colOff>
      <xdr:row>40</xdr:row>
      <xdr:rowOff>87313</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4351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97490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020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25929</xdr:rowOff>
    </xdr:from>
    <xdr:to>
      <xdr:col>64</xdr:col>
      <xdr:colOff>152400</xdr:colOff>
      <xdr:row>40</xdr:row>
      <xdr:rowOff>127529</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3462000" y="68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137706</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131800" y="665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類似団体平均を上回っており、主な要因としては、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健康福祉センター建設及び鳥見山陸上競技場トラック改修事業に係る地方債の増加、一部事務組合の地方債残高増加に伴う構成市町村負担等見込み額の増加、健康福祉センター建設事業に係る繰入により特定目的基金の残高減少があげられる。</a:t>
          </a:r>
          <a:endPar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公共施設の老朽化対策ならびに施設集約化に伴う既存施設の除却等も必要であることから、高い数値での推移が見込まれるため、今後も、義務的経費の削減を中心に更なる財政の健全化に努めていく。</a:t>
          </a:r>
          <a:endParaRPr lang="en-US" altLang="ja-JP" sz="1400">
            <a:solidFill>
              <a:sysClr val="windowText" lastClr="000000"/>
            </a:solidFill>
          </a:endParaRPr>
        </a:p>
      </xdr:txBody>
    </xdr:sp>
    <xdr:clientData/>
  </xdr:twoCellAnchor>
  <xdr:oneCellAnchor>
    <xdr:from>
      <xdr:col>61</xdr:col>
      <xdr:colOff>6350</xdr:colOff>
      <xdr:row>10</xdr:row>
      <xdr:rowOff>63500</xdr:rowOff>
    </xdr:from>
    <xdr:ext cx="298543" cy="225703"/>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a:extLst>
            <a:ext uri="{FF2B5EF4-FFF2-40B4-BE49-F238E27FC236}">
              <a16:creationId xmlns:a16="http://schemas.microsoft.com/office/drawing/2014/main" id="{00000000-0008-0000-0300-0000C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a:extLst>
            <a:ext uri="{FF2B5EF4-FFF2-40B4-BE49-F238E27FC236}">
              <a16:creationId xmlns:a16="http://schemas.microsoft.com/office/drawing/2014/main" id="{00000000-0008-0000-0300-0000C7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a:extLst>
            <a:ext uri="{FF2B5EF4-FFF2-40B4-BE49-F238E27FC236}">
              <a16:creationId xmlns:a16="http://schemas.microsoft.com/office/drawing/2014/main" id="{00000000-0008-0000-0300-0000C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18808</xdr:rowOff>
    </xdr:from>
    <xdr:to>
      <xdr:col>81</xdr:col>
      <xdr:colOff>44450</xdr:colOff>
      <xdr:row>20</xdr:row>
      <xdr:rowOff>40156</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6179800" y="3104908"/>
          <a:ext cx="838200" cy="36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60" name="将来負担の状況平均値テキスト">
          <a:extLst>
            <a:ext uri="{FF2B5EF4-FFF2-40B4-BE49-F238E27FC236}">
              <a16:creationId xmlns:a16="http://schemas.microsoft.com/office/drawing/2014/main" id="{00000000-0008-0000-0300-0000C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39975</xdr:rowOff>
    </xdr:from>
    <xdr:to>
      <xdr:col>77</xdr:col>
      <xdr:colOff>44450</xdr:colOff>
      <xdr:row>18</xdr:row>
      <xdr:rowOff>18808</xdr:rowOff>
    </xdr:to>
    <xdr:cxnSp macro="">
      <xdr:nvCxnSpPr>
        <xdr:cNvPr id="462" name="直線コネクタ 461">
          <a:extLst>
            <a:ext uri="{FF2B5EF4-FFF2-40B4-BE49-F238E27FC236}">
              <a16:creationId xmlns:a16="http://schemas.microsoft.com/office/drawing/2014/main" id="{00000000-0008-0000-0300-0000CE010000}"/>
            </a:ext>
          </a:extLst>
        </xdr:cNvPr>
        <xdr:cNvCxnSpPr/>
      </xdr:nvCxnSpPr>
      <xdr:spPr>
        <a:xfrm>
          <a:off x="15290800" y="2783175"/>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88477</xdr:rowOff>
    </xdr:from>
    <xdr:to>
      <xdr:col>72</xdr:col>
      <xdr:colOff>203200</xdr:colOff>
      <xdr:row>16</xdr:row>
      <xdr:rowOff>39975</xdr:rowOff>
    </xdr:to>
    <xdr:cxnSp macro="">
      <xdr:nvCxnSpPr>
        <xdr:cNvPr id="465" name="直線コネクタ 464">
          <a:extLst>
            <a:ext uri="{FF2B5EF4-FFF2-40B4-BE49-F238E27FC236}">
              <a16:creationId xmlns:a16="http://schemas.microsoft.com/office/drawing/2014/main" id="{00000000-0008-0000-0300-0000D1010000}"/>
            </a:ext>
          </a:extLst>
        </xdr:cNvPr>
        <xdr:cNvCxnSpPr/>
      </xdr:nvCxnSpPr>
      <xdr:spPr>
        <a:xfrm>
          <a:off x="14401800" y="2660227"/>
          <a:ext cx="889000" cy="1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143873</xdr:rowOff>
    </xdr:from>
    <xdr:to>
      <xdr:col>68</xdr:col>
      <xdr:colOff>152400</xdr:colOff>
      <xdr:row>15</xdr:row>
      <xdr:rowOff>88477</xdr:rowOff>
    </xdr:to>
    <xdr:cxnSp macro="">
      <xdr:nvCxnSpPr>
        <xdr:cNvPr id="468" name="直線コネクタ 467">
          <a:extLst>
            <a:ext uri="{FF2B5EF4-FFF2-40B4-BE49-F238E27FC236}">
              <a16:creationId xmlns:a16="http://schemas.microsoft.com/office/drawing/2014/main" id="{00000000-0008-0000-0300-0000D4010000}"/>
            </a:ext>
          </a:extLst>
        </xdr:cNvPr>
        <xdr:cNvCxnSpPr/>
      </xdr:nvCxnSpPr>
      <xdr:spPr>
        <a:xfrm>
          <a:off x="13512800" y="2544173"/>
          <a:ext cx="8890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132140</xdr:rowOff>
    </xdr:from>
    <xdr:to>
      <xdr:col>68</xdr:col>
      <xdr:colOff>203200</xdr:colOff>
      <xdr:row>15</xdr:row>
      <xdr:rowOff>62290</xdr:rowOff>
    </xdr:to>
    <xdr:sp macro="" textlink="">
      <xdr:nvSpPr>
        <xdr:cNvPr id="469" name="フローチャート: 判断 468">
          <a:extLst>
            <a:ext uri="{FF2B5EF4-FFF2-40B4-BE49-F238E27FC236}">
              <a16:creationId xmlns:a16="http://schemas.microsoft.com/office/drawing/2014/main" id="{00000000-0008-0000-0300-0000D5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71" name="フローチャート: 判断 470">
          <a:extLst>
            <a:ext uri="{FF2B5EF4-FFF2-40B4-BE49-F238E27FC236}">
              <a16:creationId xmlns:a16="http://schemas.microsoft.com/office/drawing/2014/main" id="{00000000-0008-0000-0300-0000D7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18341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160806</xdr:rowOff>
    </xdr:from>
    <xdr:to>
      <xdr:col>81</xdr:col>
      <xdr:colOff>95250</xdr:colOff>
      <xdr:row>20</xdr:row>
      <xdr:rowOff>90956</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6967200" y="341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132883</xdr:rowOff>
    </xdr:from>
    <xdr:ext cx="762000" cy="259045"/>
    <xdr:sp macro="" textlink="">
      <xdr:nvSpPr>
        <xdr:cNvPr id="479" name="将来負担の状況該当値テキスト">
          <a:extLst>
            <a:ext uri="{FF2B5EF4-FFF2-40B4-BE49-F238E27FC236}">
              <a16:creationId xmlns:a16="http://schemas.microsoft.com/office/drawing/2014/main" id="{00000000-0008-0000-0300-0000DF010000}"/>
            </a:ext>
          </a:extLst>
        </xdr:cNvPr>
        <xdr:cNvSpPr txBox="1"/>
      </xdr:nvSpPr>
      <xdr:spPr>
        <a:xfrm>
          <a:off x="17106900" y="339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139458</xdr:rowOff>
    </xdr:from>
    <xdr:to>
      <xdr:col>77</xdr:col>
      <xdr:colOff>95250</xdr:colOff>
      <xdr:row>18</xdr:row>
      <xdr:rowOff>69608</xdr:rowOff>
    </xdr:to>
    <xdr:sp macro="" textlink="">
      <xdr:nvSpPr>
        <xdr:cNvPr id="480" name="楕円 479">
          <a:extLst>
            <a:ext uri="{FF2B5EF4-FFF2-40B4-BE49-F238E27FC236}">
              <a16:creationId xmlns:a16="http://schemas.microsoft.com/office/drawing/2014/main" id="{00000000-0008-0000-0300-0000E0010000}"/>
            </a:ext>
          </a:extLst>
        </xdr:cNvPr>
        <xdr:cNvSpPr/>
      </xdr:nvSpPr>
      <xdr:spPr>
        <a:xfrm>
          <a:off x="16129000" y="30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54385</xdr:rowOff>
    </xdr:from>
    <xdr:ext cx="736600" cy="259045"/>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5798800" y="314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160625</xdr:rowOff>
    </xdr:from>
    <xdr:to>
      <xdr:col>73</xdr:col>
      <xdr:colOff>44450</xdr:colOff>
      <xdr:row>16</xdr:row>
      <xdr:rowOff>90775</xdr:rowOff>
    </xdr:to>
    <xdr:sp macro="" textlink="">
      <xdr:nvSpPr>
        <xdr:cNvPr id="482" name="楕円 481">
          <a:extLst>
            <a:ext uri="{FF2B5EF4-FFF2-40B4-BE49-F238E27FC236}">
              <a16:creationId xmlns:a16="http://schemas.microsoft.com/office/drawing/2014/main" id="{00000000-0008-0000-0300-0000E2010000}"/>
            </a:ext>
          </a:extLst>
        </xdr:cNvPr>
        <xdr:cNvSpPr/>
      </xdr:nvSpPr>
      <xdr:spPr>
        <a:xfrm>
          <a:off x="15240000" y="2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75552</xdr:rowOff>
    </xdr:from>
    <xdr:ext cx="762000" cy="259045"/>
    <xdr:sp macro="" textlink="">
      <xdr:nvSpPr>
        <xdr:cNvPr id="483" name="テキスト ボックス 482">
          <a:extLst>
            <a:ext uri="{FF2B5EF4-FFF2-40B4-BE49-F238E27FC236}">
              <a16:creationId xmlns:a16="http://schemas.microsoft.com/office/drawing/2014/main" id="{00000000-0008-0000-0300-0000E3010000}"/>
            </a:ext>
          </a:extLst>
        </xdr:cNvPr>
        <xdr:cNvSpPr txBox="1"/>
      </xdr:nvSpPr>
      <xdr:spPr>
        <a:xfrm>
          <a:off x="14909800" y="281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37677</xdr:rowOff>
    </xdr:from>
    <xdr:to>
      <xdr:col>68</xdr:col>
      <xdr:colOff>203200</xdr:colOff>
      <xdr:row>15</xdr:row>
      <xdr:rowOff>139277</xdr:rowOff>
    </xdr:to>
    <xdr:sp macro="" textlink="">
      <xdr:nvSpPr>
        <xdr:cNvPr id="484" name="楕円 483">
          <a:extLst>
            <a:ext uri="{FF2B5EF4-FFF2-40B4-BE49-F238E27FC236}">
              <a16:creationId xmlns:a16="http://schemas.microsoft.com/office/drawing/2014/main" id="{00000000-0008-0000-0300-0000E4010000}"/>
            </a:ext>
          </a:extLst>
        </xdr:cNvPr>
        <xdr:cNvSpPr/>
      </xdr:nvSpPr>
      <xdr:spPr>
        <a:xfrm>
          <a:off x="14351000" y="26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124054</xdr:rowOff>
    </xdr:from>
    <xdr:ext cx="762000" cy="259045"/>
    <xdr:sp macro="" textlink="">
      <xdr:nvSpPr>
        <xdr:cNvPr id="485" name="テキスト ボックス 484">
          <a:extLst>
            <a:ext uri="{FF2B5EF4-FFF2-40B4-BE49-F238E27FC236}">
              <a16:creationId xmlns:a16="http://schemas.microsoft.com/office/drawing/2014/main" id="{00000000-0008-0000-0300-0000E5010000}"/>
            </a:ext>
          </a:extLst>
        </xdr:cNvPr>
        <xdr:cNvSpPr txBox="1"/>
      </xdr:nvSpPr>
      <xdr:spPr>
        <a:xfrm>
          <a:off x="14020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93073</xdr:rowOff>
    </xdr:from>
    <xdr:to>
      <xdr:col>64</xdr:col>
      <xdr:colOff>152400</xdr:colOff>
      <xdr:row>15</xdr:row>
      <xdr:rowOff>23223</xdr:rowOff>
    </xdr:to>
    <xdr:sp macro="" textlink="">
      <xdr:nvSpPr>
        <xdr:cNvPr id="486" name="楕円 485">
          <a:extLst>
            <a:ext uri="{FF2B5EF4-FFF2-40B4-BE49-F238E27FC236}">
              <a16:creationId xmlns:a16="http://schemas.microsoft.com/office/drawing/2014/main" id="{00000000-0008-0000-0300-0000E6010000}"/>
            </a:ext>
          </a:extLst>
        </xdr:cNvPr>
        <xdr:cNvSpPr/>
      </xdr:nvSpPr>
      <xdr:spPr>
        <a:xfrm>
          <a:off x="13462000" y="24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33400</xdr:rowOff>
    </xdr:from>
    <xdr:ext cx="762000" cy="259045"/>
    <xdr:sp macro="" textlink="">
      <xdr:nvSpPr>
        <xdr:cNvPr id="487" name="テキスト ボックス 486">
          <a:extLst>
            <a:ext uri="{FF2B5EF4-FFF2-40B4-BE49-F238E27FC236}">
              <a16:creationId xmlns:a16="http://schemas.microsoft.com/office/drawing/2014/main" id="{00000000-0008-0000-0300-0000E7010000}"/>
            </a:ext>
          </a:extLst>
        </xdr:cNvPr>
        <xdr:cNvSpPr txBox="1"/>
      </xdr:nvSpPr>
      <xdr:spPr>
        <a:xfrm>
          <a:off x="13131800" y="226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12,436
12,354
31.30
7,779,184
7,583,432
171,643
3,678,898
6,892,895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年齢構成の偏り、給与表の構造の違い等により、ラスパイレス指数が類似団体平均を上回っているものの、職員数が類似団体平均よりも少ないこと等から類似団体平均を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定員管理計画に基づき職員数の管理、国、県の給与体系を参考としながら適正な給与制度を構築し、適正な執行に努めていく。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92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00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37</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001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37</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839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に係る経常収支比率については、燃料価格及び物価高騰等の影響により歳出額は微増となっているものの、普通交付税をはじめとした経常的な歳入額も増額したことから、昨年度から増減がない数値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類似団体との比較では、平均より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ポイント上回っているため、今後は、民間でも実施可能な事業の指定管理制度の導入などを進め、経費削減に向け努めていく。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132715</xdr:rowOff>
    </xdr:from>
    <xdr:to>
      <xdr:col>82</xdr:col>
      <xdr:colOff>107950</xdr:colOff>
      <xdr:row>15</xdr:row>
      <xdr:rowOff>132715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7044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41275</xdr:rowOff>
    </xdr:from>
    <xdr:to>
      <xdr:col>78</xdr:col>
      <xdr:colOff>69850</xdr:colOff>
      <xdr:row>15</xdr:row>
      <xdr:rowOff>132715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61302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41275</xdr:rowOff>
    </xdr:from>
    <xdr:to>
      <xdr:col>73</xdr:col>
      <xdr:colOff>180975</xdr:colOff>
      <xdr:row>15</xdr:row>
      <xdr:rowOff>92710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6130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149860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6644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31132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81915</xdr:rowOff>
    </xdr:from>
    <xdr:to>
      <xdr:col>82</xdr:col>
      <xdr:colOff>158750</xdr:colOff>
      <xdr:row>16</xdr:row>
      <xdr:rowOff>12065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53992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62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81915</xdr:rowOff>
    </xdr:from>
    <xdr:to>
      <xdr:col>78</xdr:col>
      <xdr:colOff>120650</xdr:colOff>
      <xdr:row>16</xdr:row>
      <xdr:rowOff>12065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168292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74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161925</xdr:rowOff>
    </xdr:from>
    <xdr:to>
      <xdr:col>74</xdr:col>
      <xdr:colOff>31750</xdr:colOff>
      <xdr:row>15</xdr:row>
      <xdr:rowOff>92075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76852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128287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99060</xdr:rowOff>
    </xdr:from>
    <xdr:to>
      <xdr:col>65</xdr:col>
      <xdr:colOff>53975</xdr:colOff>
      <xdr:row>16</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39387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43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１５歳未満の人口割合が全国平均と比べても高い状況にあり、児童福祉に係る扶助費が多いこと、障害者自立支援事業に係る扶助費が増加傾向にあることから、類似団体平均と比べ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ポイント上回っている。施設型給付費等が今後も増加が見込まれる中で、各種事業の見直しを進めていくことで、財政を圧迫する上昇傾向に歯止めをかけるように努める。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107950</xdr:rowOff>
    </xdr:from>
    <xdr:to>
      <xdr:col>24</xdr:col>
      <xdr:colOff>25400</xdr:colOff>
      <xdr:row>60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1005205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107950</xdr:rowOff>
    </xdr:from>
    <xdr:to>
      <xdr:col>19</xdr:col>
      <xdr:colOff>187325</xdr:colOff>
      <xdr:row>59</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0520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59</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8996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58</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8996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76200</xdr:rowOff>
    </xdr:from>
    <xdr:to>
      <xdr:col>24</xdr:col>
      <xdr:colOff>76200</xdr:colOff>
      <xdr:row>61</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48277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57150</xdr:rowOff>
    </xdr:from>
    <xdr:to>
      <xdr:col>20</xdr:col>
      <xdr:colOff>38100</xdr:colOff>
      <xdr:row>58</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143527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38100</xdr:rowOff>
    </xdr:from>
    <xdr:to>
      <xdr:col>15</xdr:col>
      <xdr:colOff>149225</xdr:colOff>
      <xdr:row>59</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124477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95250</xdr:rowOff>
    </xdr:from>
    <xdr:to>
      <xdr:col>6</xdr:col>
      <xdr:colOff>171450</xdr:colOff>
      <xdr:row>59</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その他の経費に係る経常収支比率が類似団体平均を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のは、繰出金の減少が主な要因である。下水道事業が地方公営企業法を適用したことにより、繰出金から補助費等へのシフトが起きているためである。今後も経費削減や歳入の確保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58965</xdr:rowOff>
    </xdr:from>
    <xdr:to>
      <xdr:col>82</xdr:col>
      <xdr:colOff>107950</xdr:colOff>
      <xdr:row>57</xdr:row>
      <xdr:rowOff>167822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145815"/>
          <a:ext cx="838200" cy="79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167822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7445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152599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8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57</xdr:row>
      <xdr:rowOff>15422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44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15422</xdr:rowOff>
    </xdr:from>
    <xdr:to>
      <xdr:col>69</xdr:col>
      <xdr:colOff>92075</xdr:colOff>
      <xdr:row>57</xdr:row>
      <xdr:rowOff>15422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788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8165</xdr:rowOff>
    </xdr:from>
    <xdr:to>
      <xdr:col>82</xdr:col>
      <xdr:colOff>158750</xdr:colOff>
      <xdr:row>53</xdr:row>
      <xdr:rowOff>109765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88192</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00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136072</xdr:rowOff>
    </xdr:from>
    <xdr:to>
      <xdr:col>69</xdr:col>
      <xdr:colOff>142875</xdr:colOff>
      <xdr:row>57</xdr:row>
      <xdr:rowOff>66222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76399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136072</xdr:rowOff>
    </xdr:from>
    <xdr:to>
      <xdr:col>65</xdr:col>
      <xdr:colOff>53975</xdr:colOff>
      <xdr:row>57</xdr:row>
      <xdr:rowOff>66222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76399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補助費等に係る経常収支比率が昨年度比で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ポイント上昇しているのは、下水道事業が地方公営企業法を適用したことにより、特別会計への繰出金から補助費等へのシフトが起きているためである。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類似団体との比較では、平均より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ポイント下回っているため、今後も補助金の適正な執行に努めていく。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69850</xdr:rowOff>
    </xdr:from>
    <xdr:to>
      <xdr:col>82</xdr:col>
      <xdr:colOff>107950</xdr:colOff>
      <xdr:row>34</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8991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69850</xdr:rowOff>
    </xdr:from>
    <xdr:to>
      <xdr:col>78</xdr:col>
      <xdr:colOff>69850</xdr:colOff>
      <xdr:row>35</xdr:row>
      <xdr:rowOff>50800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899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50800</xdr:rowOff>
    </xdr:from>
    <xdr:to>
      <xdr:col>73</xdr:col>
      <xdr:colOff>180975</xdr:colOff>
      <xdr:row>35</xdr:row>
      <xdr:rowOff>136525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0515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153052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5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50800</xdr:rowOff>
    </xdr:from>
    <xdr:to>
      <xdr:col>69</xdr:col>
      <xdr:colOff>92075</xdr:colOff>
      <xdr:row>35</xdr:row>
      <xdr:rowOff>136525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0515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95902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9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92727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19050</xdr:rowOff>
    </xdr:from>
    <xdr:to>
      <xdr:col>78</xdr:col>
      <xdr:colOff>120650</xdr:colOff>
      <xdr:row>34</xdr:row>
      <xdr:rowOff>120650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130827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61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0</xdr:rowOff>
    </xdr:from>
    <xdr:to>
      <xdr:col>74</xdr:col>
      <xdr:colOff>31750</xdr:colOff>
      <xdr:row>35</xdr:row>
      <xdr:rowOff>101600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111777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85725</xdr:rowOff>
    </xdr:from>
    <xdr:to>
      <xdr:col>69</xdr:col>
      <xdr:colOff>142875</xdr:colOff>
      <xdr:row>36</xdr:row>
      <xdr:rowOff>15875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08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26052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85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0</xdr:rowOff>
    </xdr:from>
    <xdr:to>
      <xdr:col>65</xdr:col>
      <xdr:colOff>53975</xdr:colOff>
      <xdr:row>35</xdr:row>
      <xdr:rowOff>101600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111777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公債費に係る経常収支比率は類似団体平均を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ポイント下回っているものの、健康福祉センター建設事業に係る起債発行等により、地方債残高は増加傾向にあるため、今後は、地方債の発行に当たっては、事業を精査し、公債費の抑制に努める。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131572</xdr:rowOff>
    </xdr:from>
    <xdr:to>
      <xdr:col>24</xdr:col>
      <xdr:colOff>25400</xdr:colOff>
      <xdr:row>76</xdr:row>
      <xdr:rowOff>140715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16177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131572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114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108713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1114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108713</xdr:rowOff>
    </xdr:from>
    <xdr:to>
      <xdr:col>11</xdr:col>
      <xdr:colOff>9525</xdr:colOff>
      <xdr:row>76</xdr:row>
      <xdr:rowOff>122428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1389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80772</xdr:rowOff>
    </xdr:from>
    <xdr:to>
      <xdr:col>20</xdr:col>
      <xdr:colOff>38100</xdr:colOff>
      <xdr:row>77</xdr:row>
      <xdr:rowOff>10922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57913</xdr:rowOff>
    </xdr:from>
    <xdr:to>
      <xdr:col>11</xdr:col>
      <xdr:colOff>60325</xdr:colOff>
      <xdr:row>76</xdr:row>
      <xdr:rowOff>159513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169689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71628</xdr:rowOff>
    </xdr:from>
    <xdr:to>
      <xdr:col>6</xdr:col>
      <xdr:colOff>171450</xdr:colOff>
      <xdr:row>77</xdr:row>
      <xdr:rowOff>1778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11955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公債費以外に係る経常収支比率が昨年度比で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ポイント減少しているのは、障害者自立支援事業に係る扶助費が増加傾向にあるものの、下水道事業が地方公営企業法を適用したことにより、基準内繰出金が大幅な減額となったことによるものである。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類似団体との比較では、平均より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ポイント下回っており、今後も事業の見直しを進め、経常経費の削減を図っていく。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24130</xdr:rowOff>
    </xdr:from>
    <xdr:to>
      <xdr:col>82</xdr:col>
      <xdr:colOff>107950</xdr:colOff>
      <xdr:row>76</xdr:row>
      <xdr:rowOff>90424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882880"/>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84853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30987</xdr:rowOff>
    </xdr:from>
    <xdr:to>
      <xdr:col>78</xdr:col>
      <xdr:colOff>69850</xdr:colOff>
      <xdr:row>76</xdr:row>
      <xdr:rowOff>90424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61187"/>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30987</xdr:rowOff>
    </xdr:from>
    <xdr:to>
      <xdr:col>73</xdr:col>
      <xdr:colOff>180975</xdr:colOff>
      <xdr:row>77</xdr:row>
      <xdr:rowOff>14987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61187"/>
          <a:ext cx="889000" cy="1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14987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1892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144780</xdr:rowOff>
    </xdr:from>
    <xdr:to>
      <xdr:col>82</xdr:col>
      <xdr:colOff>158750</xdr:colOff>
      <xdr:row>75</xdr:row>
      <xdr:rowOff>74930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53357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4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39624</xdr:rowOff>
    </xdr:from>
    <xdr:to>
      <xdr:col>78</xdr:col>
      <xdr:colOff>120650</xdr:colOff>
      <xdr:row>76</xdr:row>
      <xdr:rowOff>141224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126001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156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151637</xdr:rowOff>
    </xdr:from>
    <xdr:to>
      <xdr:col>74</xdr:col>
      <xdr:colOff>31750</xdr:colOff>
      <xdr:row>76</xdr:row>
      <xdr:rowOff>81787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50564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23131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38693</xdr:rowOff>
    </xdr:from>
    <xdr:to>
      <xdr:col>29</xdr:col>
      <xdr:colOff>127000</xdr:colOff>
      <xdr:row>19</xdr:row>
      <xdr:rowOff>51776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43868"/>
          <a:ext cx="647700" cy="13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104958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5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51776</xdr:rowOff>
    </xdr:from>
    <xdr:to>
      <xdr:col>26</xdr:col>
      <xdr:colOff>50800</xdr:colOff>
      <xdr:row>19</xdr:row>
      <xdr:rowOff>64335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56951"/>
          <a:ext cx="698500" cy="12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74041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4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64335</xdr:rowOff>
    </xdr:from>
    <xdr:to>
      <xdr:col>22</xdr:col>
      <xdr:colOff>114300</xdr:colOff>
      <xdr:row>19</xdr:row>
      <xdr:rowOff>66523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69510"/>
          <a:ext cx="698500" cy="2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89977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66523</xdr:rowOff>
    </xdr:from>
    <xdr:to>
      <xdr:col>18</xdr:col>
      <xdr:colOff>177800</xdr:colOff>
      <xdr:row>19</xdr:row>
      <xdr:rowOff>78280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71698"/>
          <a:ext cx="698500" cy="11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121126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1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125508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159343</xdr:rowOff>
    </xdr:from>
    <xdr:to>
      <xdr:col>29</xdr:col>
      <xdr:colOff>177800</xdr:colOff>
      <xdr:row>19</xdr:row>
      <xdr:rowOff>89493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93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67920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0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976</xdr:rowOff>
    </xdr:from>
    <xdr:to>
      <xdr:col>26</xdr:col>
      <xdr:colOff>101600</xdr:colOff>
      <xdr:row>19</xdr:row>
      <xdr:rowOff>102576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06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87353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92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13535</xdr:rowOff>
    </xdr:from>
    <xdr:to>
      <xdr:col>22</xdr:col>
      <xdr:colOff>165100</xdr:colOff>
      <xdr:row>19</xdr:row>
      <xdr:rowOff>115135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18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99912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0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15723</xdr:rowOff>
    </xdr:from>
    <xdr:to>
      <xdr:col>19</xdr:col>
      <xdr:colOff>38100</xdr:colOff>
      <xdr:row>19</xdr:row>
      <xdr:rowOff>117323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20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102100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0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27480</xdr:rowOff>
    </xdr:from>
    <xdr:to>
      <xdr:col>15</xdr:col>
      <xdr:colOff>101600</xdr:colOff>
      <xdr:row>19</xdr:row>
      <xdr:rowOff>129080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32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113857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1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285740</xdr:rowOff>
    </xdr:from>
    <xdr:to>
      <xdr:col>29</xdr:col>
      <xdr:colOff>127000</xdr:colOff>
      <xdr:row>35</xdr:row>
      <xdr:rowOff>299113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96090"/>
          <a:ext cx="647700" cy="1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12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299113</xdr:rowOff>
    </xdr:from>
    <xdr:to>
      <xdr:col>26</xdr:col>
      <xdr:colOff>50800</xdr:colOff>
      <xdr:row>36</xdr:row>
      <xdr:rowOff>2116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09463"/>
          <a:ext cx="698500" cy="45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264101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2116</xdr:rowOff>
    </xdr:from>
    <xdr:to>
      <xdr:col>22</xdr:col>
      <xdr:colOff>114300</xdr:colOff>
      <xdr:row>36</xdr:row>
      <xdr:rowOff>100963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55366"/>
          <a:ext cx="698500" cy="98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304975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7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100116</xdr:rowOff>
    </xdr:from>
    <xdr:to>
      <xdr:col>18</xdr:col>
      <xdr:colOff>177800</xdr:colOff>
      <xdr:row>36</xdr:row>
      <xdr:rowOff>100963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53366"/>
          <a:ext cx="698500" cy="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10583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306872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7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234940</xdr:rowOff>
    </xdr:from>
    <xdr:to>
      <xdr:col>29</xdr:col>
      <xdr:colOff>177800</xdr:colOff>
      <xdr:row>35</xdr:row>
      <xdr:rowOff>336540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45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207017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1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248313</xdr:rowOff>
    </xdr:from>
    <xdr:to>
      <xdr:col>26</xdr:col>
      <xdr:colOff>101600</xdr:colOff>
      <xdr:row>36</xdr:row>
      <xdr:rowOff>7013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58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334690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4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294216</xdr:rowOff>
    </xdr:from>
    <xdr:to>
      <xdr:col>22</xdr:col>
      <xdr:colOff>165100</xdr:colOff>
      <xdr:row>36</xdr:row>
      <xdr:rowOff>52916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04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37693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99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50163</xdr:rowOff>
    </xdr:from>
    <xdr:to>
      <xdr:col>19</xdr:col>
      <xdr:colOff>38100</xdr:colOff>
      <xdr:row>36</xdr:row>
      <xdr:rowOff>151763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03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136540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8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49316</xdr:rowOff>
    </xdr:from>
    <xdr:to>
      <xdr:col>15</xdr:col>
      <xdr:colOff>101600</xdr:colOff>
      <xdr:row>36</xdr:row>
      <xdr:rowOff>150916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02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135693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8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12,436
12,354
31.30
7,779,184
7,583,432
171,643
3,678,898
6,892,895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162713</xdr:rowOff>
    </xdr:from>
    <xdr:to>
      <xdr:col>24</xdr:col>
      <xdr:colOff>63500</xdr:colOff>
      <xdr:row>38</xdr:row>
      <xdr:rowOff>3518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06363"/>
          <a:ext cx="838200" cy="1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79316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08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3518</xdr:rowOff>
    </xdr:from>
    <xdr:to>
      <xdr:col>19</xdr:col>
      <xdr:colOff>177800</xdr:colOff>
      <xdr:row>38</xdr:row>
      <xdr:rowOff>20536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18618"/>
          <a:ext cx="8890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63568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9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20536</xdr:rowOff>
    </xdr:from>
    <xdr:to>
      <xdr:col>15</xdr:col>
      <xdr:colOff>50800</xdr:colOff>
      <xdr:row>38</xdr:row>
      <xdr:rowOff>21361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35636"/>
          <a:ext cx="889000" cy="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85437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21361</xdr:rowOff>
    </xdr:from>
    <xdr:to>
      <xdr:col>10</xdr:col>
      <xdr:colOff>114300</xdr:colOff>
      <xdr:row>38</xdr:row>
      <xdr:rowOff>131470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36461"/>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130827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85602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111913</xdr:rowOff>
    </xdr:from>
    <xdr:to>
      <xdr:col>24</xdr:col>
      <xdr:colOff>114300</xdr:colOff>
      <xdr:row>38</xdr:row>
      <xdr:rowOff>42063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5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90340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3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124168</xdr:rowOff>
    </xdr:from>
    <xdr:to>
      <xdr:col>20</xdr:col>
      <xdr:colOff>38100</xdr:colOff>
      <xdr:row>38</xdr:row>
      <xdr:rowOff>54318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45445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6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141186</xdr:rowOff>
    </xdr:from>
    <xdr:to>
      <xdr:col>15</xdr:col>
      <xdr:colOff>101600</xdr:colOff>
      <xdr:row>38</xdr:row>
      <xdr:rowOff>71336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8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62463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7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142011</xdr:rowOff>
    </xdr:from>
    <xdr:to>
      <xdr:col>10</xdr:col>
      <xdr:colOff>165100</xdr:colOff>
      <xdr:row>38</xdr:row>
      <xdr:rowOff>72161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8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63288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7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80670</xdr:rowOff>
    </xdr:from>
    <xdr:to>
      <xdr:col>6</xdr:col>
      <xdr:colOff>38100</xdr:colOff>
      <xdr:row>39</xdr:row>
      <xdr:rowOff>10820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1947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8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83918</xdr:rowOff>
    </xdr:from>
    <xdr:to>
      <xdr:col>24</xdr:col>
      <xdr:colOff>63500</xdr:colOff>
      <xdr:row>57</xdr:row>
      <xdr:rowOff>111483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56568"/>
          <a:ext cx="838200" cy="2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115286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4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103219</xdr:rowOff>
    </xdr:from>
    <xdr:to>
      <xdr:col>19</xdr:col>
      <xdr:colOff>177800</xdr:colOff>
      <xdr:row>57</xdr:row>
      <xdr:rowOff>111483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875869"/>
          <a:ext cx="889000" cy="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55389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4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76282</xdr:rowOff>
    </xdr:from>
    <xdr:to>
      <xdr:col>15</xdr:col>
      <xdr:colOff>50800</xdr:colOff>
      <xdr:row>57</xdr:row>
      <xdr:rowOff>103219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848932"/>
          <a:ext cx="889000" cy="2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81217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76282</xdr:rowOff>
    </xdr:from>
    <xdr:to>
      <xdr:col>10</xdr:col>
      <xdr:colOff>114300</xdr:colOff>
      <xdr:row>57</xdr:row>
      <xdr:rowOff>78020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48932"/>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110223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82010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33118</xdr:rowOff>
    </xdr:from>
    <xdr:to>
      <xdr:col>24</xdr:col>
      <xdr:colOff>114300</xdr:colOff>
      <xdr:row>57</xdr:row>
      <xdr:rowOff>134718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0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119495</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2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60683</xdr:rowOff>
    </xdr:from>
    <xdr:to>
      <xdr:col>20</xdr:col>
      <xdr:colOff>38100</xdr:colOff>
      <xdr:row>57</xdr:row>
      <xdr:rowOff>162283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3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153410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2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52419</xdr:rowOff>
    </xdr:from>
    <xdr:to>
      <xdr:col>15</xdr:col>
      <xdr:colOff>101600</xdr:colOff>
      <xdr:row>57</xdr:row>
      <xdr:rowOff>154019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145146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1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25482</xdr:rowOff>
    </xdr:from>
    <xdr:to>
      <xdr:col>10</xdr:col>
      <xdr:colOff>165100</xdr:colOff>
      <xdr:row>57</xdr:row>
      <xdr:rowOff>127082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9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118209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27220</xdr:rowOff>
    </xdr:from>
    <xdr:to>
      <xdr:col>6</xdr:col>
      <xdr:colOff>38100</xdr:colOff>
      <xdr:row>57</xdr:row>
      <xdr:rowOff>128820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9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119947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9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3493</xdr:rowOff>
    </xdr:from>
    <xdr:to>
      <xdr:col>24</xdr:col>
      <xdr:colOff>63500</xdr:colOff>
      <xdr:row>79</xdr:row>
      <xdr:rowOff>10083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48043"/>
          <a:ext cx="838200" cy="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4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4445</xdr:rowOff>
    </xdr:from>
    <xdr:to>
      <xdr:col>19</xdr:col>
      <xdr:colOff>177800</xdr:colOff>
      <xdr:row>79</xdr:row>
      <xdr:rowOff>10083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48995"/>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108767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3035</xdr:rowOff>
    </xdr:from>
    <xdr:to>
      <xdr:col>15</xdr:col>
      <xdr:colOff>50800</xdr:colOff>
      <xdr:row>79</xdr:row>
      <xdr:rowOff>4445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47585"/>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80192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3035</xdr:rowOff>
    </xdr:from>
    <xdr:to>
      <xdr:col>10</xdr:col>
      <xdr:colOff>114300</xdr:colOff>
      <xdr:row>79</xdr:row>
      <xdr:rowOff>9246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47585"/>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82211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49407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124143</xdr:rowOff>
    </xdr:from>
    <xdr:to>
      <xdr:col>24</xdr:col>
      <xdr:colOff>114300</xdr:colOff>
      <xdr:row>79</xdr:row>
      <xdr:rowOff>54293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9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39070</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1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130733</xdr:rowOff>
    </xdr:from>
    <xdr:to>
      <xdr:col>20</xdr:col>
      <xdr:colOff>38100</xdr:colOff>
      <xdr:row>79</xdr:row>
      <xdr:rowOff>60883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0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52010</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8017" y="1359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125095</xdr:rowOff>
    </xdr:from>
    <xdr:to>
      <xdr:col>15</xdr:col>
      <xdr:colOff>101600</xdr:colOff>
      <xdr:row>79</xdr:row>
      <xdr:rowOff>55245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9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46372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9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123685</xdr:rowOff>
    </xdr:from>
    <xdr:to>
      <xdr:col>10</xdr:col>
      <xdr:colOff>165100</xdr:colOff>
      <xdr:row>79</xdr:row>
      <xdr:rowOff>53835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9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44962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8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129896</xdr:rowOff>
    </xdr:from>
    <xdr:to>
      <xdr:col>6</xdr:col>
      <xdr:colOff>38100</xdr:colOff>
      <xdr:row>79</xdr:row>
      <xdr:rowOff>60046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51173</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941017" y="13595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99792</xdr:rowOff>
    </xdr:from>
    <xdr:to>
      <xdr:col>24</xdr:col>
      <xdr:colOff>63500</xdr:colOff>
      <xdr:row>94</xdr:row>
      <xdr:rowOff>69748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044642"/>
          <a:ext cx="838200" cy="14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4038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1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8010</xdr:rowOff>
    </xdr:from>
    <xdr:to>
      <xdr:col>19</xdr:col>
      <xdr:colOff>177800</xdr:colOff>
      <xdr:row>94</xdr:row>
      <xdr:rowOff>69748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5952860"/>
          <a:ext cx="889000" cy="23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91085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5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8010</xdr:rowOff>
    </xdr:from>
    <xdr:to>
      <xdr:col>15</xdr:col>
      <xdr:colOff>50800</xdr:colOff>
      <xdr:row>95</xdr:row>
      <xdr:rowOff>139700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5952860"/>
          <a:ext cx="889000" cy="47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88603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139700</xdr:rowOff>
    </xdr:from>
    <xdr:to>
      <xdr:col>10</xdr:col>
      <xdr:colOff>114300</xdr:colOff>
      <xdr:row>96</xdr:row>
      <xdr:rowOff>20093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27450"/>
          <a:ext cx="889000" cy="5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77190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7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119268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48992</xdr:rowOff>
    </xdr:from>
    <xdr:to>
      <xdr:col>24</xdr:col>
      <xdr:colOff>114300</xdr:colOff>
      <xdr:row>93</xdr:row>
      <xdr:rowOff>150592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99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71869</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845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18948</xdr:rowOff>
    </xdr:from>
    <xdr:to>
      <xdr:col>20</xdr:col>
      <xdr:colOff>38100</xdr:colOff>
      <xdr:row>94</xdr:row>
      <xdr:rowOff>120548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3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137075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591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128660</xdr:rowOff>
    </xdr:from>
    <xdr:to>
      <xdr:col>15</xdr:col>
      <xdr:colOff>101600</xdr:colOff>
      <xdr:row>93</xdr:row>
      <xdr:rowOff>58810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590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75337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677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88900</xdr:rowOff>
    </xdr:from>
    <xdr:to>
      <xdr:col>10</xdr:col>
      <xdr:colOff>165100</xdr:colOff>
      <xdr:row>96</xdr:row>
      <xdr:rowOff>19050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35577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15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140743</xdr:rowOff>
    </xdr:from>
    <xdr:to>
      <xdr:col>6</xdr:col>
      <xdr:colOff>38100</xdr:colOff>
      <xdr:row>96</xdr:row>
      <xdr:rowOff>70893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2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87420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0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157755</xdr:rowOff>
    </xdr:from>
    <xdr:to>
      <xdr:col>55</xdr:col>
      <xdr:colOff>0</xdr:colOff>
      <xdr:row>37</xdr:row>
      <xdr:rowOff>77208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29955"/>
          <a:ext cx="838200" cy="9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57123</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57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167677</xdr:rowOff>
    </xdr:from>
    <xdr:to>
      <xdr:col>50</xdr:col>
      <xdr:colOff>114300</xdr:colOff>
      <xdr:row>37</xdr:row>
      <xdr:rowOff>77208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339877"/>
          <a:ext cx="889000" cy="8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853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0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14096</xdr:rowOff>
    </xdr:from>
    <xdr:to>
      <xdr:col>45</xdr:col>
      <xdr:colOff>177800</xdr:colOff>
      <xdr:row>36</xdr:row>
      <xdr:rowOff>167677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843396"/>
          <a:ext cx="889000" cy="49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38076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3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14096</xdr:rowOff>
    </xdr:from>
    <xdr:to>
      <xdr:col>41</xdr:col>
      <xdr:colOff>50800</xdr:colOff>
      <xdr:row>37</xdr:row>
      <xdr:rowOff>133547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843396"/>
          <a:ext cx="889000" cy="63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115756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94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97657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0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106955</xdr:rowOff>
    </xdr:from>
    <xdr:to>
      <xdr:col>55</xdr:col>
      <xdr:colOff>50800</xdr:colOff>
      <xdr:row>37</xdr:row>
      <xdr:rowOff>37105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7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85382</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5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26408</xdr:rowOff>
    </xdr:from>
    <xdr:to>
      <xdr:col>50</xdr:col>
      <xdr:colOff>165100</xdr:colOff>
      <xdr:row>37</xdr:row>
      <xdr:rowOff>128008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7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119135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6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116877</xdr:rowOff>
    </xdr:from>
    <xdr:to>
      <xdr:col>46</xdr:col>
      <xdr:colOff>38100</xdr:colOff>
      <xdr:row>37</xdr:row>
      <xdr:rowOff>47027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38154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38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134746</xdr:rowOff>
    </xdr:from>
    <xdr:to>
      <xdr:col>41</xdr:col>
      <xdr:colOff>101600</xdr:colOff>
      <xdr:row>34</xdr:row>
      <xdr:rowOff>64896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79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81423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567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82747</xdr:rowOff>
    </xdr:from>
    <xdr:to>
      <xdr:col>36</xdr:col>
      <xdr:colOff>165100</xdr:colOff>
      <xdr:row>38</xdr:row>
      <xdr:rowOff>12897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2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4024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1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129779</xdr:rowOff>
    </xdr:from>
    <xdr:to>
      <xdr:col>55</xdr:col>
      <xdr:colOff>0</xdr:colOff>
      <xdr:row>56</xdr:row>
      <xdr:rowOff>157584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559529"/>
          <a:ext cx="838200" cy="19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112376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13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149507</xdr:rowOff>
    </xdr:from>
    <xdr:to>
      <xdr:col>50</xdr:col>
      <xdr:colOff>114300</xdr:colOff>
      <xdr:row>56</xdr:row>
      <xdr:rowOff>157584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750707"/>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67301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149507</xdr:rowOff>
    </xdr:from>
    <xdr:to>
      <xdr:col>45</xdr:col>
      <xdr:colOff>177800</xdr:colOff>
      <xdr:row>57</xdr:row>
      <xdr:rowOff>150144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750707"/>
          <a:ext cx="889000" cy="17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101838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8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150144</xdr:rowOff>
    </xdr:from>
    <xdr:to>
      <xdr:col>41</xdr:col>
      <xdr:colOff>50800</xdr:colOff>
      <xdr:row>58</xdr:row>
      <xdr:rowOff>81346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922794"/>
          <a:ext cx="889000" cy="10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93504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5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98472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78979</xdr:rowOff>
    </xdr:from>
    <xdr:to>
      <xdr:col>55</xdr:col>
      <xdr:colOff>50800</xdr:colOff>
      <xdr:row>56</xdr:row>
      <xdr:rowOff>9129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50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101856</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36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106784</xdr:rowOff>
    </xdr:from>
    <xdr:to>
      <xdr:col>50</xdr:col>
      <xdr:colOff>165100</xdr:colOff>
      <xdr:row>57</xdr:row>
      <xdr:rowOff>36934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0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53461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48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98707</xdr:rowOff>
    </xdr:from>
    <xdr:to>
      <xdr:col>46</xdr:col>
      <xdr:colOff>38100</xdr:colOff>
      <xdr:row>57</xdr:row>
      <xdr:rowOff>28857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69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45384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47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99344</xdr:rowOff>
    </xdr:from>
    <xdr:to>
      <xdr:col>41</xdr:col>
      <xdr:colOff>101600</xdr:colOff>
      <xdr:row>58</xdr:row>
      <xdr:rowOff>29494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7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20621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30546</xdr:rowOff>
    </xdr:from>
    <xdr:to>
      <xdr:col>36</xdr:col>
      <xdr:colOff>165100</xdr:colOff>
      <xdr:row>58</xdr:row>
      <xdr:rowOff>132146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7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123273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6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55009</xdr:rowOff>
    </xdr:from>
    <xdr:to>
      <xdr:col>55</xdr:col>
      <xdr:colOff>0</xdr:colOff>
      <xdr:row>77</xdr:row>
      <xdr:rowOff>84654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256659"/>
          <a:ext cx="838200" cy="2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4746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3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149478</xdr:rowOff>
    </xdr:from>
    <xdr:to>
      <xdr:col>50</xdr:col>
      <xdr:colOff>114300</xdr:colOff>
      <xdr:row>77</xdr:row>
      <xdr:rowOff>55009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008228"/>
          <a:ext cx="889000" cy="24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149478</xdr:rowOff>
    </xdr:from>
    <xdr:to>
      <xdr:col>45</xdr:col>
      <xdr:colOff>177800</xdr:colOff>
      <xdr:row>77</xdr:row>
      <xdr:rowOff>127470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008228"/>
          <a:ext cx="889000" cy="32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100680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30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127470</xdr:rowOff>
    </xdr:from>
    <xdr:to>
      <xdr:col>41</xdr:col>
      <xdr:colOff>50800</xdr:colOff>
      <xdr:row>77</xdr:row>
      <xdr:rowOff>158474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329120"/>
          <a:ext cx="889000" cy="3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91041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86475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33854</xdr:rowOff>
    </xdr:from>
    <xdr:to>
      <xdr:col>55</xdr:col>
      <xdr:colOff>50800</xdr:colOff>
      <xdr:row>77</xdr:row>
      <xdr:rowOff>135454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3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131747</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6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4209</xdr:rowOff>
    </xdr:from>
    <xdr:to>
      <xdr:col>50</xdr:col>
      <xdr:colOff>165100</xdr:colOff>
      <xdr:row>77</xdr:row>
      <xdr:rowOff>105809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0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96936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9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98678</xdr:rowOff>
    </xdr:from>
    <xdr:to>
      <xdr:col>46</xdr:col>
      <xdr:colOff>38100</xdr:colOff>
      <xdr:row>76</xdr:row>
      <xdr:rowOff>28829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29574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45355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73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76670</xdr:rowOff>
    </xdr:from>
    <xdr:to>
      <xdr:col>41</xdr:col>
      <xdr:colOff>101600</xdr:colOff>
      <xdr:row>78</xdr:row>
      <xdr:rowOff>6820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169397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107674</xdr:rowOff>
    </xdr:from>
    <xdr:to>
      <xdr:col>36</xdr:col>
      <xdr:colOff>165100</xdr:colOff>
      <xdr:row>78</xdr:row>
      <xdr:rowOff>37824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0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28951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40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50363</xdr:rowOff>
    </xdr:from>
    <xdr:to>
      <xdr:col>55</xdr:col>
      <xdr:colOff>0</xdr:colOff>
      <xdr:row>95</xdr:row>
      <xdr:rowOff>158575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5995213"/>
          <a:ext cx="838200" cy="45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34478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93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158575</xdr:rowOff>
    </xdr:from>
    <xdr:to>
      <xdr:col>50</xdr:col>
      <xdr:colOff>114300</xdr:colOff>
      <xdr:row>97</xdr:row>
      <xdr:rowOff>96655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446325"/>
          <a:ext cx="889000" cy="28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19268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69672</xdr:rowOff>
    </xdr:from>
    <xdr:to>
      <xdr:col>45</xdr:col>
      <xdr:colOff>177800</xdr:colOff>
      <xdr:row>97</xdr:row>
      <xdr:rowOff>96655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00322"/>
          <a:ext cx="889000" cy="2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69672</xdr:rowOff>
    </xdr:from>
    <xdr:to>
      <xdr:col>41</xdr:col>
      <xdr:colOff>50800</xdr:colOff>
      <xdr:row>98</xdr:row>
      <xdr:rowOff>28860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00322"/>
          <a:ext cx="889000" cy="13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47159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62293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171013</xdr:rowOff>
    </xdr:from>
    <xdr:to>
      <xdr:col>55</xdr:col>
      <xdr:colOff>50800</xdr:colOff>
      <xdr:row>93</xdr:row>
      <xdr:rowOff>101163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594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22440</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579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107775</xdr:rowOff>
    </xdr:from>
    <xdr:to>
      <xdr:col>50</xdr:col>
      <xdr:colOff>165100</xdr:colOff>
      <xdr:row>96</xdr:row>
      <xdr:rowOff>37925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39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54452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17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45855</xdr:rowOff>
    </xdr:from>
    <xdr:to>
      <xdr:col>46</xdr:col>
      <xdr:colOff>38100</xdr:colOff>
      <xdr:row>97</xdr:row>
      <xdr:rowOff>147455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138582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6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18872</xdr:rowOff>
    </xdr:from>
    <xdr:to>
      <xdr:col>41</xdr:col>
      <xdr:colOff>101600</xdr:colOff>
      <xdr:row>97</xdr:row>
      <xdr:rowOff>120472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4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111599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74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149510</xdr:rowOff>
    </xdr:from>
    <xdr:to>
      <xdr:col>36</xdr:col>
      <xdr:colOff>165100</xdr:colOff>
      <xdr:row>98</xdr:row>
      <xdr:rowOff>79660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8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70787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7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136353</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1453"/>
          <a:ext cx="8382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91329</xdr:rowOff>
    </xdr:from>
    <xdr:to>
      <xdr:col>81</xdr:col>
      <xdr:colOff>50800</xdr:colOff>
      <xdr:row>38</xdr:row>
      <xdr:rowOff>136353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06429"/>
          <a:ext cx="889000" cy="4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38005</xdr:rowOff>
    </xdr:from>
    <xdr:to>
      <xdr:col>76</xdr:col>
      <xdr:colOff>114300</xdr:colOff>
      <xdr:row>38</xdr:row>
      <xdr:rowOff>91329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53105"/>
          <a:ext cx="889000" cy="5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138709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65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38005</xdr:rowOff>
    </xdr:from>
    <xdr:to>
      <xdr:col>71</xdr:col>
      <xdr:colOff>177800</xdr:colOff>
      <xdr:row>38</xdr:row>
      <xdr:rowOff>120713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53105"/>
          <a:ext cx="889000" cy="8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110057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2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35492</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50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85553</xdr:rowOff>
    </xdr:from>
    <xdr:to>
      <xdr:col>81</xdr:col>
      <xdr:colOff>101600</xdr:colOff>
      <xdr:row>39</xdr:row>
      <xdr:rowOff>15703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6830</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69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40529</xdr:rowOff>
    </xdr:from>
    <xdr:to>
      <xdr:col>76</xdr:col>
      <xdr:colOff>165100</xdr:colOff>
      <xdr:row>38</xdr:row>
      <xdr:rowOff>142129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5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158655</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33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158655</xdr:rowOff>
    </xdr:from>
    <xdr:to>
      <xdr:col>72</xdr:col>
      <xdr:colOff>38100</xdr:colOff>
      <xdr:row>38</xdr:row>
      <xdr:rowOff>88805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0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105332</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7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69913</xdr:rowOff>
    </xdr:from>
    <xdr:to>
      <xdr:col>67</xdr:col>
      <xdr:colOff>101600</xdr:colOff>
      <xdr:row>39</xdr:row>
      <xdr:rowOff>63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162640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7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133097</xdr:rowOff>
    </xdr:from>
    <xdr:to>
      <xdr:col>85</xdr:col>
      <xdr:colOff>127000</xdr:colOff>
      <xdr:row>77</xdr:row>
      <xdr:rowOff>142494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34747"/>
          <a:ext cx="838200" cy="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147319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06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142494</xdr:rowOff>
    </xdr:from>
    <xdr:to>
      <xdr:col>81</xdr:col>
      <xdr:colOff>50800</xdr:colOff>
      <xdr:row>77</xdr:row>
      <xdr:rowOff>154691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44144"/>
          <a:ext cx="889000" cy="1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78430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154691</xdr:rowOff>
    </xdr:from>
    <xdr:to>
      <xdr:col>76</xdr:col>
      <xdr:colOff>114300</xdr:colOff>
      <xdr:row>77</xdr:row>
      <xdr:rowOff>164627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56341"/>
          <a:ext cx="889000" cy="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89316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9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164100</xdr:rowOff>
    </xdr:from>
    <xdr:to>
      <xdr:col>71</xdr:col>
      <xdr:colOff>177800</xdr:colOff>
      <xdr:row>77</xdr:row>
      <xdr:rowOff>164627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365750"/>
          <a:ext cx="889000" cy="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110731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9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103467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82297</xdr:rowOff>
    </xdr:from>
    <xdr:to>
      <xdr:col>85</xdr:col>
      <xdr:colOff>177800</xdr:colOff>
      <xdr:row>78</xdr:row>
      <xdr:rowOff>12447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8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168674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9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91694</xdr:rowOff>
    </xdr:from>
    <xdr:to>
      <xdr:col>81</xdr:col>
      <xdr:colOff>101600</xdr:colOff>
      <xdr:row>78</xdr:row>
      <xdr:rowOff>21844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9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12971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8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103891</xdr:rowOff>
    </xdr:from>
    <xdr:to>
      <xdr:col>76</xdr:col>
      <xdr:colOff>165100</xdr:colOff>
      <xdr:row>78</xdr:row>
      <xdr:rowOff>34041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0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25168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9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113827</xdr:rowOff>
    </xdr:from>
    <xdr:to>
      <xdr:col>72</xdr:col>
      <xdr:colOff>38100</xdr:colOff>
      <xdr:row>78</xdr:row>
      <xdr:rowOff>43977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1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35104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0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113300</xdr:rowOff>
    </xdr:from>
    <xdr:to>
      <xdr:col>67</xdr:col>
      <xdr:colOff>101600</xdr:colOff>
      <xdr:row>78</xdr:row>
      <xdr:rowOff>43450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1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34577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0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83739</xdr:rowOff>
    </xdr:from>
    <xdr:to>
      <xdr:col>85</xdr:col>
      <xdr:colOff>127000</xdr:colOff>
      <xdr:row>98</xdr:row>
      <xdr:rowOff>85289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885839"/>
          <a:ext cx="8382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81583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40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50093</xdr:rowOff>
    </xdr:from>
    <xdr:to>
      <xdr:col>81</xdr:col>
      <xdr:colOff>50800</xdr:colOff>
      <xdr:row>98</xdr:row>
      <xdr:rowOff>85289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852193"/>
          <a:ext cx="889000" cy="3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157988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4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10130</xdr:rowOff>
    </xdr:from>
    <xdr:to>
      <xdr:col>76</xdr:col>
      <xdr:colOff>114300</xdr:colOff>
      <xdr:row>98</xdr:row>
      <xdr:rowOff>50093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812230"/>
          <a:ext cx="889000" cy="3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148469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54606</xdr:rowOff>
    </xdr:from>
    <xdr:to>
      <xdr:col>71</xdr:col>
      <xdr:colOff>177800</xdr:colOff>
      <xdr:row>98</xdr:row>
      <xdr:rowOff>10130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685256"/>
          <a:ext cx="889000" cy="1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60695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56579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32939</xdr:rowOff>
    </xdr:from>
    <xdr:to>
      <xdr:col>85</xdr:col>
      <xdr:colOff>177800</xdr:colOff>
      <xdr:row>98</xdr:row>
      <xdr:rowOff>134539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3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119316</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4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34489</xdr:rowOff>
    </xdr:from>
    <xdr:to>
      <xdr:col>81</xdr:col>
      <xdr:colOff>101600</xdr:colOff>
      <xdr:row>98</xdr:row>
      <xdr:rowOff>136089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127216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92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170743</xdr:rowOff>
    </xdr:from>
    <xdr:to>
      <xdr:col>76</xdr:col>
      <xdr:colOff>165100</xdr:colOff>
      <xdr:row>98</xdr:row>
      <xdr:rowOff>100893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0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92020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89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130780</xdr:rowOff>
    </xdr:from>
    <xdr:to>
      <xdr:col>72</xdr:col>
      <xdr:colOff>38100</xdr:colOff>
      <xdr:row>98</xdr:row>
      <xdr:rowOff>60930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52057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85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3806</xdr:rowOff>
    </xdr:from>
    <xdr:to>
      <xdr:col>67</xdr:col>
      <xdr:colOff>101600</xdr:colOff>
      <xdr:row>97</xdr:row>
      <xdr:rowOff>105406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63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121933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40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61519</xdr:rowOff>
    </xdr:from>
    <xdr:to>
      <xdr:col>116</xdr:col>
      <xdr:colOff>63500</xdr:colOff>
      <xdr:row>38</xdr:row>
      <xdr:rowOff>112573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576619"/>
          <a:ext cx="8382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168889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4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170561</xdr:rowOff>
    </xdr:from>
    <xdr:to>
      <xdr:col>111</xdr:col>
      <xdr:colOff>177800</xdr:colOff>
      <xdr:row>38</xdr:row>
      <xdr:rowOff>61519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342761"/>
          <a:ext cx="889000" cy="2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124536</xdr:rowOff>
    </xdr:from>
    <xdr:to>
      <xdr:col>107</xdr:col>
      <xdr:colOff>50800</xdr:colOff>
      <xdr:row>36</xdr:row>
      <xdr:rowOff>170561</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125286"/>
          <a:ext cx="889000" cy="2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90720</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60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124536</xdr:rowOff>
    </xdr:from>
    <xdr:to>
      <xdr:col>102</xdr:col>
      <xdr:colOff>114300</xdr:colOff>
      <xdr:row>38</xdr:row>
      <xdr:rowOff>109639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125286"/>
          <a:ext cx="889000" cy="49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100436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61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157611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61773</xdr:rowOff>
    </xdr:from>
    <xdr:to>
      <xdr:col>116</xdr:col>
      <xdr:colOff>114300</xdr:colOff>
      <xdr:row>38</xdr:row>
      <xdr:rowOff>163373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57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148150</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49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10719</xdr:rowOff>
    </xdr:from>
    <xdr:to>
      <xdr:col>112</xdr:col>
      <xdr:colOff>38100</xdr:colOff>
      <xdr:row>38</xdr:row>
      <xdr:rowOff>112319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5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103446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61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119761</xdr:rowOff>
    </xdr:from>
    <xdr:to>
      <xdr:col>107</xdr:col>
      <xdr:colOff>101600</xdr:colOff>
      <xdr:row>37</xdr:row>
      <xdr:rowOff>49911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2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66438</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67111" y="606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73736</xdr:rowOff>
    </xdr:from>
    <xdr:to>
      <xdr:col>102</xdr:col>
      <xdr:colOff>165100</xdr:colOff>
      <xdr:row>36</xdr:row>
      <xdr:rowOff>3886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0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20413</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278111" y="58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58839</xdr:rowOff>
    </xdr:from>
    <xdr:to>
      <xdr:col>98</xdr:col>
      <xdr:colOff>38100</xdr:colOff>
      <xdr:row>38</xdr:row>
      <xdr:rowOff>160439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57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151566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66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166348</xdr:rowOff>
    </xdr:from>
    <xdr:to>
      <xdr:col>116</xdr:col>
      <xdr:colOff>63500</xdr:colOff>
      <xdr:row>58</xdr:row>
      <xdr:rowOff>167132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110448"/>
          <a:ext cx="8382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152534</xdr:rowOff>
    </xdr:from>
    <xdr:to>
      <xdr:col>111</xdr:col>
      <xdr:colOff>177800</xdr:colOff>
      <xdr:row>58</xdr:row>
      <xdr:rowOff>167132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96634"/>
          <a:ext cx="889000" cy="1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152534</xdr:rowOff>
    </xdr:from>
    <xdr:to>
      <xdr:col>107</xdr:col>
      <xdr:colOff>50800</xdr:colOff>
      <xdr:row>58</xdr:row>
      <xdr:rowOff>168242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096634"/>
          <a:ext cx="889000" cy="1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167883</xdr:rowOff>
    </xdr:from>
    <xdr:to>
      <xdr:col>102</xdr:col>
      <xdr:colOff>114300</xdr:colOff>
      <xdr:row>58</xdr:row>
      <xdr:rowOff>168242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11983"/>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14742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9713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115548</xdr:rowOff>
    </xdr:from>
    <xdr:to>
      <xdr:col>116</xdr:col>
      <xdr:colOff>114300</xdr:colOff>
      <xdr:row>59</xdr:row>
      <xdr:rowOff>45698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5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30475</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7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116332</xdr:rowOff>
    </xdr:from>
    <xdr:to>
      <xdr:col>112</xdr:col>
      <xdr:colOff>38100</xdr:colOff>
      <xdr:row>59</xdr:row>
      <xdr:rowOff>46482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6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37609</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15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101734</xdr:rowOff>
    </xdr:from>
    <xdr:to>
      <xdr:col>107</xdr:col>
      <xdr:colOff>101600</xdr:colOff>
      <xdr:row>59</xdr:row>
      <xdr:rowOff>31884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4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23011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13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117442</xdr:rowOff>
    </xdr:from>
    <xdr:to>
      <xdr:col>102</xdr:col>
      <xdr:colOff>165100</xdr:colOff>
      <xdr:row>59</xdr:row>
      <xdr:rowOff>47592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6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38719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15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117083</xdr:rowOff>
    </xdr:from>
    <xdr:to>
      <xdr:col>98</xdr:col>
      <xdr:colOff>38100</xdr:colOff>
      <xdr:row>59</xdr:row>
      <xdr:rowOff>47233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38360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15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72665</xdr:rowOff>
    </xdr:from>
    <xdr:to>
      <xdr:col>116</xdr:col>
      <xdr:colOff>63500</xdr:colOff>
      <xdr:row>79</xdr:row>
      <xdr:rowOff>115174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3445765"/>
          <a:ext cx="838200" cy="21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79762</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10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72665</xdr:rowOff>
    </xdr:from>
    <xdr:to>
      <xdr:col>111</xdr:col>
      <xdr:colOff>177800</xdr:colOff>
      <xdr:row>78</xdr:row>
      <xdr:rowOff>135978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445765"/>
          <a:ext cx="889000" cy="6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157236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1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135978</xdr:rowOff>
    </xdr:from>
    <xdr:to>
      <xdr:col>107</xdr:col>
      <xdr:colOff>50800</xdr:colOff>
      <xdr:row>78</xdr:row>
      <xdr:rowOff>155865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509078"/>
          <a:ext cx="889000" cy="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8287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0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144881</xdr:rowOff>
    </xdr:from>
    <xdr:to>
      <xdr:col>102</xdr:col>
      <xdr:colOff>114300</xdr:colOff>
      <xdr:row>78</xdr:row>
      <xdr:rowOff>155865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3517981"/>
          <a:ext cx="889000" cy="1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11335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152979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1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64374</xdr:rowOff>
    </xdr:from>
    <xdr:to>
      <xdr:col>116</xdr:col>
      <xdr:colOff>114300</xdr:colOff>
      <xdr:row>79</xdr:row>
      <xdr:rowOff>165974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60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150751</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52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21865</xdr:rowOff>
    </xdr:from>
    <xdr:to>
      <xdr:col>112</xdr:col>
      <xdr:colOff>38100</xdr:colOff>
      <xdr:row>78</xdr:row>
      <xdr:rowOff>123465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3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114592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48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85178</xdr:rowOff>
    </xdr:from>
    <xdr:to>
      <xdr:col>107</xdr:col>
      <xdr:colOff>101600</xdr:colOff>
      <xdr:row>79</xdr:row>
      <xdr:rowOff>15328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45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6455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55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105065</xdr:rowOff>
    </xdr:from>
    <xdr:to>
      <xdr:col>102</xdr:col>
      <xdr:colOff>165100</xdr:colOff>
      <xdr:row>79</xdr:row>
      <xdr:rowOff>35215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47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26342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5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94081</xdr:rowOff>
    </xdr:from>
    <xdr:to>
      <xdr:col>98</xdr:col>
      <xdr:colOff>38100</xdr:colOff>
      <xdr:row>79</xdr:row>
      <xdr:rowOff>24231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4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15358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55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歳出総決算額は、住民一人当たり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609,796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73,881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円増額となり、類似団体平均を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171,847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比で増額となった主な経費は扶助費と普通建設事業費である。扶助費については、児童福祉や障がい者福祉をはじめとした社会保障経費が増加傾向にあることが主な要因である。普通建設事業費については、施設集約化に伴う健康福祉センターの建設及び鳥見山陸上競技場トラック改修事業によるものが主な要因であ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157,604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円と、類似団体と比較して一人当たりコストが高い状況となっている。これは、前年度決算と比較すると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％増となっている。今後も施設集約に伴う除却が見込まれていることから、公共施設等総合管理計画等に基づき、事業の取捨選択をしていくことで、事業費の減少を目指すこととしている。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12,436
12,354
31.30
7,779,184
7,583,432
171,643
3,678,898
6,892,895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151892</xdr:rowOff>
    </xdr:from>
    <xdr:to>
      <xdr:col>24</xdr:col>
      <xdr:colOff>63500</xdr:colOff>
      <xdr:row>37</xdr:row>
      <xdr:rowOff>68072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24092"/>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152925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29591</xdr:rowOff>
    </xdr:from>
    <xdr:to>
      <xdr:col>19</xdr:col>
      <xdr:colOff>177800</xdr:colOff>
      <xdr:row>37</xdr:row>
      <xdr:rowOff>68072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73241"/>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110634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19876</xdr:rowOff>
    </xdr:from>
    <xdr:to>
      <xdr:col>15</xdr:col>
      <xdr:colOff>50800</xdr:colOff>
      <xdr:row>37</xdr:row>
      <xdr:rowOff>29591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63526"/>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142257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122936</xdr:rowOff>
    </xdr:from>
    <xdr:to>
      <xdr:col>10</xdr:col>
      <xdr:colOff>114300</xdr:colOff>
      <xdr:row>37</xdr:row>
      <xdr:rowOff>19876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95136"/>
          <a:ext cx="889000" cy="6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143781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81297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101092</xdr:rowOff>
    </xdr:from>
    <xdr:to>
      <xdr:col>24</xdr:col>
      <xdr:colOff>114300</xdr:colOff>
      <xdr:row>37</xdr:row>
      <xdr:rowOff>31242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7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79519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17272</xdr:rowOff>
    </xdr:from>
    <xdr:to>
      <xdr:col>20</xdr:col>
      <xdr:colOff>38100</xdr:colOff>
      <xdr:row>37</xdr:row>
      <xdr:rowOff>118872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6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109999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5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150241</xdr:rowOff>
    </xdr:from>
    <xdr:to>
      <xdr:col>15</xdr:col>
      <xdr:colOff>101600</xdr:colOff>
      <xdr:row>37</xdr:row>
      <xdr:rowOff>80391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71518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1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140526</xdr:rowOff>
    </xdr:from>
    <xdr:to>
      <xdr:col>10</xdr:col>
      <xdr:colOff>165100</xdr:colOff>
      <xdr:row>37</xdr:row>
      <xdr:rowOff>70676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1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61803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0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72136</xdr:rowOff>
    </xdr:from>
    <xdr:to>
      <xdr:col>6</xdr:col>
      <xdr:colOff>38100</xdr:colOff>
      <xdr:row>37</xdr:row>
      <xdr:rowOff>2286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4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164863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3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127352</xdr:rowOff>
    </xdr:from>
    <xdr:to>
      <xdr:col>24</xdr:col>
      <xdr:colOff>63500</xdr:colOff>
      <xdr:row>57</xdr:row>
      <xdr:rowOff>139670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00002"/>
          <a:ext cx="838200" cy="1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160721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19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115910</xdr:rowOff>
    </xdr:from>
    <xdr:to>
      <xdr:col>19</xdr:col>
      <xdr:colOff>177800</xdr:colOff>
      <xdr:row>57</xdr:row>
      <xdr:rowOff>139670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88560"/>
          <a:ext cx="889000" cy="2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101661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3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78256</xdr:rowOff>
    </xdr:from>
    <xdr:to>
      <xdr:col>15</xdr:col>
      <xdr:colOff>50800</xdr:colOff>
      <xdr:row>57</xdr:row>
      <xdr:rowOff>115910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508006"/>
          <a:ext cx="889000" cy="38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111891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78256</xdr:rowOff>
    </xdr:from>
    <xdr:to>
      <xdr:col>10</xdr:col>
      <xdr:colOff>114300</xdr:colOff>
      <xdr:row>57</xdr:row>
      <xdr:rowOff>20344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08006"/>
          <a:ext cx="889000" cy="28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99813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76552</xdr:rowOff>
    </xdr:from>
    <xdr:to>
      <xdr:col>24</xdr:col>
      <xdr:colOff>114300</xdr:colOff>
      <xdr:row>58</xdr:row>
      <xdr:rowOff>6702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4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162929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6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88870</xdr:rowOff>
    </xdr:from>
    <xdr:to>
      <xdr:col>20</xdr:col>
      <xdr:colOff>38100</xdr:colOff>
      <xdr:row>58</xdr:row>
      <xdr:rowOff>19020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6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10147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65110</xdr:rowOff>
    </xdr:from>
    <xdr:to>
      <xdr:col>15</xdr:col>
      <xdr:colOff>101600</xdr:colOff>
      <xdr:row>57</xdr:row>
      <xdr:rowOff>166710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3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157837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3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27456</xdr:rowOff>
    </xdr:from>
    <xdr:to>
      <xdr:col>10</xdr:col>
      <xdr:colOff>165100</xdr:colOff>
      <xdr:row>55</xdr:row>
      <xdr:rowOff>129056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120183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49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140994</xdr:rowOff>
    </xdr:from>
    <xdr:to>
      <xdr:col>6</xdr:col>
      <xdr:colOff>38100</xdr:colOff>
      <xdr:row>57</xdr:row>
      <xdr:rowOff>71144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4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62271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3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79263</xdr:rowOff>
    </xdr:from>
    <xdr:to>
      <xdr:col>24</xdr:col>
      <xdr:colOff>63500</xdr:colOff>
      <xdr:row>76</xdr:row>
      <xdr:rowOff>7134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423663"/>
          <a:ext cx="838200" cy="61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69798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28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68007</xdr:rowOff>
    </xdr:from>
    <xdr:to>
      <xdr:col>19</xdr:col>
      <xdr:colOff>177800</xdr:colOff>
      <xdr:row>76</xdr:row>
      <xdr:rowOff>7134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412407"/>
          <a:ext cx="889000" cy="62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154435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8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68007</xdr:rowOff>
    </xdr:from>
    <xdr:to>
      <xdr:col>15</xdr:col>
      <xdr:colOff>50800</xdr:colOff>
      <xdr:row>77</xdr:row>
      <xdr:rowOff>105812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412407"/>
          <a:ext cx="889000" cy="89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30859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105812</xdr:rowOff>
    </xdr:from>
    <xdr:to>
      <xdr:col>10</xdr:col>
      <xdr:colOff>114300</xdr:colOff>
      <xdr:row>78</xdr:row>
      <xdr:rowOff>99825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07462"/>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163516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5903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3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28463</xdr:rowOff>
    </xdr:from>
    <xdr:to>
      <xdr:col>24</xdr:col>
      <xdr:colOff>114300</xdr:colOff>
      <xdr:row>72</xdr:row>
      <xdr:rowOff>130063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37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51340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22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127784</xdr:rowOff>
    </xdr:from>
    <xdr:to>
      <xdr:col>20</xdr:col>
      <xdr:colOff>38100</xdr:colOff>
      <xdr:row>76</xdr:row>
      <xdr:rowOff>57934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8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74461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61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17207</xdr:rowOff>
    </xdr:from>
    <xdr:to>
      <xdr:col>15</xdr:col>
      <xdr:colOff>101600</xdr:colOff>
      <xdr:row>72</xdr:row>
      <xdr:rowOff>118807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36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135334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136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55012</xdr:rowOff>
    </xdr:from>
    <xdr:to>
      <xdr:col>10</xdr:col>
      <xdr:colOff>165100</xdr:colOff>
      <xdr:row>77</xdr:row>
      <xdr:rowOff>156612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5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147739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4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49025</xdr:rowOff>
    </xdr:from>
    <xdr:to>
      <xdr:col>6</xdr:col>
      <xdr:colOff>38100</xdr:colOff>
      <xdr:row>78</xdr:row>
      <xdr:rowOff>150625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2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141752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1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2387</xdr:rowOff>
    </xdr:from>
    <xdr:to>
      <xdr:col>24</xdr:col>
      <xdr:colOff>63500</xdr:colOff>
      <xdr:row>99</xdr:row>
      <xdr:rowOff>14286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75937"/>
          <a:ext cx="838200" cy="1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54464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1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36765</xdr:rowOff>
    </xdr:from>
    <xdr:to>
      <xdr:col>19</xdr:col>
      <xdr:colOff>177800</xdr:colOff>
      <xdr:row>99</xdr:row>
      <xdr:rowOff>2387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838865"/>
          <a:ext cx="889000" cy="13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36765</xdr:rowOff>
    </xdr:from>
    <xdr:to>
      <xdr:col>15</xdr:col>
      <xdr:colOff>50800</xdr:colOff>
      <xdr:row>98</xdr:row>
      <xdr:rowOff>122163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38865"/>
          <a:ext cx="889000" cy="8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13076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122163</xdr:rowOff>
    </xdr:from>
    <xdr:to>
      <xdr:col>10</xdr:col>
      <xdr:colOff>114300</xdr:colOff>
      <xdr:row>99</xdr:row>
      <xdr:rowOff>129425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24263"/>
          <a:ext cx="889000" cy="17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103492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129162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134936</xdr:rowOff>
    </xdr:from>
    <xdr:to>
      <xdr:col>24</xdr:col>
      <xdr:colOff>114300</xdr:colOff>
      <xdr:row>99</xdr:row>
      <xdr:rowOff>65086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3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49863</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5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123037</xdr:rowOff>
    </xdr:from>
    <xdr:to>
      <xdr:col>20</xdr:col>
      <xdr:colOff>38100</xdr:colOff>
      <xdr:row>99</xdr:row>
      <xdr:rowOff>53187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2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44314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1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157415</xdr:rowOff>
    </xdr:from>
    <xdr:to>
      <xdr:col>15</xdr:col>
      <xdr:colOff>101600</xdr:colOff>
      <xdr:row>98</xdr:row>
      <xdr:rowOff>87565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8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78692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8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71363</xdr:rowOff>
    </xdr:from>
    <xdr:to>
      <xdr:col>10</xdr:col>
      <xdr:colOff>165100</xdr:colOff>
      <xdr:row>99</xdr:row>
      <xdr:rowOff>1513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164090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6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78625</xdr:rowOff>
    </xdr:from>
    <xdr:to>
      <xdr:col>6</xdr:col>
      <xdr:colOff>38100</xdr:colOff>
      <xdr:row>100</xdr:row>
      <xdr:rowOff>8775</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5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171352</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4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133757</xdr:rowOff>
    </xdr:from>
    <xdr:to>
      <xdr:col>55</xdr:col>
      <xdr:colOff>0</xdr:colOff>
      <xdr:row>37</xdr:row>
      <xdr:rowOff>90780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134507"/>
          <a:ext cx="838200" cy="29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2862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46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90780</xdr:rowOff>
    </xdr:from>
    <xdr:to>
      <xdr:col>50</xdr:col>
      <xdr:colOff>114300</xdr:colOff>
      <xdr:row>37</xdr:row>
      <xdr:rowOff>103581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434430"/>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139107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30886</xdr:rowOff>
    </xdr:from>
    <xdr:to>
      <xdr:col>45</xdr:col>
      <xdr:colOff>177800</xdr:colOff>
      <xdr:row>37</xdr:row>
      <xdr:rowOff>103581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374536"/>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162882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5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30886</xdr:rowOff>
    </xdr:from>
    <xdr:to>
      <xdr:col>41</xdr:col>
      <xdr:colOff>50800</xdr:colOff>
      <xdr:row>37</xdr:row>
      <xdr:rowOff>93980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374536"/>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57980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47464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82957</xdr:rowOff>
    </xdr:from>
    <xdr:to>
      <xdr:col>55</xdr:col>
      <xdr:colOff>50800</xdr:colOff>
      <xdr:row>36</xdr:row>
      <xdr:rowOff>13107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08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105834</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93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39980</xdr:rowOff>
    </xdr:from>
    <xdr:to>
      <xdr:col>50</xdr:col>
      <xdr:colOff>165100</xdr:colOff>
      <xdr:row>37</xdr:row>
      <xdr:rowOff>141580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3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158107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158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52781</xdr:rowOff>
    </xdr:from>
    <xdr:to>
      <xdr:col>46</xdr:col>
      <xdr:colOff>38100</xdr:colOff>
      <xdr:row>37</xdr:row>
      <xdr:rowOff>154381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39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170908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17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151536</xdr:rowOff>
    </xdr:from>
    <xdr:to>
      <xdr:col>41</xdr:col>
      <xdr:colOff>101600</xdr:colOff>
      <xdr:row>37</xdr:row>
      <xdr:rowOff>81686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3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72813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416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43180</xdr:rowOff>
    </xdr:from>
    <xdr:to>
      <xdr:col>36</xdr:col>
      <xdr:colOff>165100</xdr:colOff>
      <xdr:row>37</xdr:row>
      <xdr:rowOff>144780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135907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100422</xdr:rowOff>
    </xdr:from>
    <xdr:to>
      <xdr:col>55</xdr:col>
      <xdr:colOff>0</xdr:colOff>
      <xdr:row>57</xdr:row>
      <xdr:rowOff>122203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73072"/>
          <a:ext cx="838200" cy="2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46428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19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122203</xdr:rowOff>
    </xdr:from>
    <xdr:to>
      <xdr:col>50</xdr:col>
      <xdr:colOff>114300</xdr:colOff>
      <xdr:row>58</xdr:row>
      <xdr:rowOff>8534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894853"/>
          <a:ext cx="889000" cy="5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4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86052</xdr:rowOff>
    </xdr:from>
    <xdr:to>
      <xdr:col>45</xdr:col>
      <xdr:colOff>177800</xdr:colOff>
      <xdr:row>58</xdr:row>
      <xdr:rowOff>8534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687252"/>
          <a:ext cx="889000" cy="26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29939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86052</xdr:rowOff>
    </xdr:from>
    <xdr:to>
      <xdr:col>41</xdr:col>
      <xdr:colOff>50800</xdr:colOff>
      <xdr:row>57</xdr:row>
      <xdr:rowOff>168759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687252"/>
          <a:ext cx="889000" cy="25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14383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33181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49622</xdr:rowOff>
    </xdr:from>
    <xdr:to>
      <xdr:col>55</xdr:col>
      <xdr:colOff>50800</xdr:colOff>
      <xdr:row>57</xdr:row>
      <xdr:rowOff>151222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72499</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7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71403</xdr:rowOff>
    </xdr:from>
    <xdr:to>
      <xdr:col>50</xdr:col>
      <xdr:colOff>165100</xdr:colOff>
      <xdr:row>58</xdr:row>
      <xdr:rowOff>1553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4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18080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61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129184</xdr:rowOff>
    </xdr:from>
    <xdr:to>
      <xdr:col>46</xdr:col>
      <xdr:colOff>38100</xdr:colOff>
      <xdr:row>58</xdr:row>
      <xdr:rowOff>59334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0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50461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9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35252</xdr:rowOff>
    </xdr:from>
    <xdr:to>
      <xdr:col>41</xdr:col>
      <xdr:colOff>101600</xdr:colOff>
      <xdr:row>56</xdr:row>
      <xdr:rowOff>136852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153379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41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117959</xdr:rowOff>
    </xdr:from>
    <xdr:to>
      <xdr:col>36</xdr:col>
      <xdr:colOff>165100</xdr:colOff>
      <xdr:row>58</xdr:row>
      <xdr:rowOff>48109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9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39236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8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97126</xdr:rowOff>
    </xdr:from>
    <xdr:to>
      <xdr:col>55</xdr:col>
      <xdr:colOff>0</xdr:colOff>
      <xdr:row>78</xdr:row>
      <xdr:rowOff>126887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470226"/>
          <a:ext cx="8382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156887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8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97126</xdr:rowOff>
    </xdr:from>
    <xdr:to>
      <xdr:col>50</xdr:col>
      <xdr:colOff>114300</xdr:colOff>
      <xdr:row>78</xdr:row>
      <xdr:rowOff>149388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470226"/>
          <a:ext cx="889000" cy="5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171082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126321</xdr:rowOff>
    </xdr:from>
    <xdr:to>
      <xdr:col>45</xdr:col>
      <xdr:colOff>177800</xdr:colOff>
      <xdr:row>78</xdr:row>
      <xdr:rowOff>149388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499421"/>
          <a:ext cx="889000" cy="2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126321</xdr:rowOff>
    </xdr:from>
    <xdr:to>
      <xdr:col>41</xdr:col>
      <xdr:colOff>50800</xdr:colOff>
      <xdr:row>79</xdr:row>
      <xdr:rowOff>10018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99421"/>
          <a:ext cx="889000" cy="5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169428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124710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76087</xdr:rowOff>
    </xdr:from>
    <xdr:to>
      <xdr:col>55</xdr:col>
      <xdr:colOff>50800</xdr:colOff>
      <xdr:row>79</xdr:row>
      <xdr:rowOff>6237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4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162464</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6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46326</xdr:rowOff>
    </xdr:from>
    <xdr:to>
      <xdr:col>50</xdr:col>
      <xdr:colOff>165100</xdr:colOff>
      <xdr:row>78</xdr:row>
      <xdr:rowOff>147926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4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139053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51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98588</xdr:rowOff>
    </xdr:from>
    <xdr:to>
      <xdr:col>46</xdr:col>
      <xdr:colOff>38100</xdr:colOff>
      <xdr:row>79</xdr:row>
      <xdr:rowOff>28738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7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19865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56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75521</xdr:rowOff>
    </xdr:from>
    <xdr:to>
      <xdr:col>41</xdr:col>
      <xdr:colOff>101600</xdr:colOff>
      <xdr:row>79</xdr:row>
      <xdr:rowOff>5671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168248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54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130668</xdr:rowOff>
    </xdr:from>
    <xdr:to>
      <xdr:col>36</xdr:col>
      <xdr:colOff>165100</xdr:colOff>
      <xdr:row>79</xdr:row>
      <xdr:rowOff>60818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0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51945</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59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67275</xdr:rowOff>
    </xdr:from>
    <xdr:to>
      <xdr:col>55</xdr:col>
      <xdr:colOff>0</xdr:colOff>
      <xdr:row>97</xdr:row>
      <xdr:rowOff>87354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697925"/>
          <a:ext cx="838200" cy="2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27026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57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67275</xdr:rowOff>
    </xdr:from>
    <xdr:to>
      <xdr:col>50</xdr:col>
      <xdr:colOff>114300</xdr:colOff>
      <xdr:row>97</xdr:row>
      <xdr:rowOff>105868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697925"/>
          <a:ext cx="889000" cy="3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120580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7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105868</xdr:rowOff>
    </xdr:from>
    <xdr:to>
      <xdr:col>45</xdr:col>
      <xdr:colOff>177800</xdr:colOff>
      <xdr:row>97</xdr:row>
      <xdr:rowOff>118219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736518"/>
          <a:ext cx="889000" cy="1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160972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7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118219</xdr:rowOff>
    </xdr:from>
    <xdr:to>
      <xdr:col>41</xdr:col>
      <xdr:colOff>50800</xdr:colOff>
      <xdr:row>97</xdr:row>
      <xdr:rowOff>146820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48869"/>
          <a:ext cx="889000" cy="2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8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2872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36554</xdr:rowOff>
    </xdr:from>
    <xdr:to>
      <xdr:col>55</xdr:col>
      <xdr:colOff>50800</xdr:colOff>
      <xdr:row>97</xdr:row>
      <xdr:rowOff>138154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6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59431</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51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16475</xdr:rowOff>
    </xdr:from>
    <xdr:to>
      <xdr:col>50</xdr:col>
      <xdr:colOff>165100</xdr:colOff>
      <xdr:row>97</xdr:row>
      <xdr:rowOff>118075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4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134602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42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55068</xdr:rowOff>
    </xdr:from>
    <xdr:to>
      <xdr:col>46</xdr:col>
      <xdr:colOff>38100</xdr:colOff>
      <xdr:row>97</xdr:row>
      <xdr:rowOff>156668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8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1745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4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67419</xdr:rowOff>
    </xdr:from>
    <xdr:to>
      <xdr:col>41</xdr:col>
      <xdr:colOff>101600</xdr:colOff>
      <xdr:row>97</xdr:row>
      <xdr:rowOff>169019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9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14096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96020</xdr:rowOff>
    </xdr:from>
    <xdr:to>
      <xdr:col>36</xdr:col>
      <xdr:colOff>165100</xdr:colOff>
      <xdr:row>98</xdr:row>
      <xdr:rowOff>26170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17297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90861</xdr:rowOff>
    </xdr:from>
    <xdr:to>
      <xdr:col>85</xdr:col>
      <xdr:colOff>127000</xdr:colOff>
      <xdr:row>39</xdr:row>
      <xdr:rowOff>108137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777411"/>
          <a:ext cx="838200" cy="1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85684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429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108137</xdr:rowOff>
    </xdr:from>
    <xdr:to>
      <xdr:col>81</xdr:col>
      <xdr:colOff>50800</xdr:colOff>
      <xdr:row>39</xdr:row>
      <xdr:rowOff>112758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794687"/>
          <a:ext cx="889000" cy="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39545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112758</xdr:rowOff>
    </xdr:from>
    <xdr:to>
      <xdr:col>76</xdr:col>
      <xdr:colOff>114300</xdr:colOff>
      <xdr:row>39</xdr:row>
      <xdr:rowOff>115795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799308"/>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38043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3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57665</xdr:rowOff>
    </xdr:from>
    <xdr:to>
      <xdr:col>71</xdr:col>
      <xdr:colOff>177800</xdr:colOff>
      <xdr:row>39</xdr:row>
      <xdr:rowOff>115795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744215"/>
          <a:ext cx="889000" cy="5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163087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11590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40061</xdr:rowOff>
    </xdr:from>
    <xdr:to>
      <xdr:col>85</xdr:col>
      <xdr:colOff>177800</xdr:colOff>
      <xdr:row>39</xdr:row>
      <xdr:rowOff>141661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7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126438</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64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57337</xdr:rowOff>
    </xdr:from>
    <xdr:to>
      <xdr:col>81</xdr:col>
      <xdr:colOff>101600</xdr:colOff>
      <xdr:row>39</xdr:row>
      <xdr:rowOff>158937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74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150064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83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61958</xdr:rowOff>
    </xdr:from>
    <xdr:to>
      <xdr:col>76</xdr:col>
      <xdr:colOff>165100</xdr:colOff>
      <xdr:row>39</xdr:row>
      <xdr:rowOff>163558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74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154685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84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64995</xdr:rowOff>
    </xdr:from>
    <xdr:to>
      <xdr:col>72</xdr:col>
      <xdr:colOff>38100</xdr:colOff>
      <xdr:row>39</xdr:row>
      <xdr:rowOff>166595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75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157722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84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6865</xdr:rowOff>
    </xdr:from>
    <xdr:to>
      <xdr:col>67</xdr:col>
      <xdr:colOff>101600</xdr:colOff>
      <xdr:row>39</xdr:row>
      <xdr:rowOff>108465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69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99592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7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4749</xdr:rowOff>
    </xdr:from>
    <xdr:to>
      <xdr:col>85</xdr:col>
      <xdr:colOff>127000</xdr:colOff>
      <xdr:row>57</xdr:row>
      <xdr:rowOff>73831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77399"/>
          <a:ext cx="838200" cy="6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67209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96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73831</xdr:rowOff>
    </xdr:from>
    <xdr:to>
      <xdr:col>81</xdr:col>
      <xdr:colOff>50800</xdr:colOff>
      <xdr:row>57</xdr:row>
      <xdr:rowOff>80511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846481"/>
          <a:ext cx="889000" cy="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40753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41640</xdr:rowOff>
    </xdr:from>
    <xdr:to>
      <xdr:col>76</xdr:col>
      <xdr:colOff>114300</xdr:colOff>
      <xdr:row>57</xdr:row>
      <xdr:rowOff>80511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814290"/>
          <a:ext cx="889000" cy="3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70287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41640</xdr:rowOff>
    </xdr:from>
    <xdr:to>
      <xdr:col>71</xdr:col>
      <xdr:colOff>177800</xdr:colOff>
      <xdr:row>57</xdr:row>
      <xdr:rowOff>129774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14290"/>
          <a:ext cx="889000" cy="8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49257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125399</xdr:rowOff>
    </xdr:from>
    <xdr:to>
      <xdr:col>85</xdr:col>
      <xdr:colOff>177800</xdr:colOff>
      <xdr:row>57</xdr:row>
      <xdr:rowOff>55549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103826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0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23031</xdr:rowOff>
    </xdr:from>
    <xdr:to>
      <xdr:col>81</xdr:col>
      <xdr:colOff>101600</xdr:colOff>
      <xdr:row>57</xdr:row>
      <xdr:rowOff>124631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115758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8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29711</xdr:rowOff>
    </xdr:from>
    <xdr:to>
      <xdr:col>76</xdr:col>
      <xdr:colOff>165100</xdr:colOff>
      <xdr:row>57</xdr:row>
      <xdr:rowOff>131311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122438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9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162290</xdr:rowOff>
    </xdr:from>
    <xdr:to>
      <xdr:col>72</xdr:col>
      <xdr:colOff>38100</xdr:colOff>
      <xdr:row>57</xdr:row>
      <xdr:rowOff>92440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6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83567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78974</xdr:rowOff>
    </xdr:from>
    <xdr:to>
      <xdr:col>67</xdr:col>
      <xdr:colOff>101600</xdr:colOff>
      <xdr:row>58</xdr:row>
      <xdr:rowOff>9124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5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251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4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136353</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09453"/>
          <a:ext cx="8382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91328</xdr:rowOff>
    </xdr:from>
    <xdr:to>
      <xdr:col>81</xdr:col>
      <xdr:colOff>50800</xdr:colOff>
      <xdr:row>78</xdr:row>
      <xdr:rowOff>136353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464428"/>
          <a:ext cx="889000" cy="4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38005</xdr:rowOff>
    </xdr:from>
    <xdr:to>
      <xdr:col>76</xdr:col>
      <xdr:colOff>114300</xdr:colOff>
      <xdr:row>78</xdr:row>
      <xdr:rowOff>91328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11105"/>
          <a:ext cx="889000" cy="5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138710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51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38005</xdr:rowOff>
    </xdr:from>
    <xdr:to>
      <xdr:col>71</xdr:col>
      <xdr:colOff>177800</xdr:colOff>
      <xdr:row>78</xdr:row>
      <xdr:rowOff>120712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11105"/>
          <a:ext cx="889000" cy="8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109979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48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35492</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08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85553</xdr:rowOff>
    </xdr:from>
    <xdr:to>
      <xdr:col>81</xdr:col>
      <xdr:colOff>101600</xdr:colOff>
      <xdr:row>79</xdr:row>
      <xdr:rowOff>15703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5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6830</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55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40528</xdr:rowOff>
    </xdr:from>
    <xdr:to>
      <xdr:col>76</xdr:col>
      <xdr:colOff>165100</xdr:colOff>
      <xdr:row>78</xdr:row>
      <xdr:rowOff>142128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1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158655</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318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158655</xdr:rowOff>
    </xdr:from>
    <xdr:to>
      <xdr:col>72</xdr:col>
      <xdr:colOff>38100</xdr:colOff>
      <xdr:row>78</xdr:row>
      <xdr:rowOff>88805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3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105332</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313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69912</xdr:rowOff>
    </xdr:from>
    <xdr:to>
      <xdr:col>67</xdr:col>
      <xdr:colOff>101600</xdr:colOff>
      <xdr:row>79</xdr:row>
      <xdr:rowOff>62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4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162639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53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133097</xdr:rowOff>
    </xdr:from>
    <xdr:to>
      <xdr:col>85</xdr:col>
      <xdr:colOff>127000</xdr:colOff>
      <xdr:row>97</xdr:row>
      <xdr:rowOff>142494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63747"/>
          <a:ext cx="838200" cy="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147279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3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142494</xdr:rowOff>
    </xdr:from>
    <xdr:to>
      <xdr:col>81</xdr:col>
      <xdr:colOff>50800</xdr:colOff>
      <xdr:row>97</xdr:row>
      <xdr:rowOff>154691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73144"/>
          <a:ext cx="889000" cy="1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78385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154691</xdr:rowOff>
    </xdr:from>
    <xdr:to>
      <xdr:col>76</xdr:col>
      <xdr:colOff>114300</xdr:colOff>
      <xdr:row>97</xdr:row>
      <xdr:rowOff>164627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85341"/>
          <a:ext cx="889000" cy="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89243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164100</xdr:rowOff>
    </xdr:from>
    <xdr:to>
      <xdr:col>71</xdr:col>
      <xdr:colOff>177800</xdr:colOff>
      <xdr:row>97</xdr:row>
      <xdr:rowOff>164627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794750"/>
          <a:ext cx="889000" cy="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110732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9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103463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82297</xdr:rowOff>
    </xdr:from>
    <xdr:to>
      <xdr:col>85</xdr:col>
      <xdr:colOff>177800</xdr:colOff>
      <xdr:row>98</xdr:row>
      <xdr:rowOff>12447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1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168674</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2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91694</xdr:rowOff>
    </xdr:from>
    <xdr:to>
      <xdr:col>81</xdr:col>
      <xdr:colOff>101600</xdr:colOff>
      <xdr:row>98</xdr:row>
      <xdr:rowOff>21844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2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12971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81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103891</xdr:rowOff>
    </xdr:from>
    <xdr:to>
      <xdr:col>76</xdr:col>
      <xdr:colOff>165100</xdr:colOff>
      <xdr:row>98</xdr:row>
      <xdr:rowOff>34041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3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25168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2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113827</xdr:rowOff>
    </xdr:from>
    <xdr:to>
      <xdr:col>72</xdr:col>
      <xdr:colOff>38100</xdr:colOff>
      <xdr:row>98</xdr:row>
      <xdr:rowOff>43977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4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35104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3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113300</xdr:rowOff>
    </xdr:from>
    <xdr:to>
      <xdr:col>67</xdr:col>
      <xdr:colOff>101600</xdr:colOff>
      <xdr:row>98</xdr:row>
      <xdr:rowOff>43450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4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34577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3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232,052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円となっており、類似団体と比較して一人当たりコストが高い状況になっている。これは主に、施設集約化に伴う健康福祉センター建設事業によるものである。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農林水産業費については、昨年に引き続き類似団体と比較して一人当たりコストが高い状況になっており、これは主に、農業用ため池の浚渫工事の実施、農地の集団化や農道の整備等を実施する農業競争力強化農地整備事業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教育費については、住民一人当たり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67,017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円と類似団体の平均を下回っているものの、昨年度から増額となっており、これは主に、鳥見山陸上競技場トラック改修事業によるものである。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今後も経費削減に努めながらも事業を展開し、行政サービスのさらなる向上へ向けて取組を実施していく。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財政調整基金残高は、近年の物価及び人件費高騰等の影響を受け、財源不足を補うため取崩しを行っており、標準財政規模に占める割合では、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8.04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収支額は継続的に黒字を確保しているものの、実質単年度収支については、基金の取り崩しにより減少し、昨年に引き続き赤字となっているため、長期的な見通しのもとに健全な行政財政運営に努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各会計において連結実質赤字比率に係る赤字は発生しておらず、黒字割合は標準財政規模比で</a:t>
          </a:r>
          <a:r>
            <a:rPr kumimoji="1" lang="en-US" altLang="ja-JP" sz="1400">
              <a:solidFill>
                <a:sysClr val="windowText" lastClr="000000"/>
              </a:solidFill>
              <a:latin typeface="ＭＳ ゴシック" pitchFamily="49" charset="-128"/>
              <a:ea typeface="ＭＳ ゴシック" pitchFamily="49" charset="-128"/>
            </a:rPr>
            <a:t>38.44</a:t>
          </a:r>
          <a:r>
            <a:rPr kumimoji="1" lang="ja-JP" altLang="en-US" sz="1400">
              <a:solidFill>
                <a:sysClr val="windowText" lastClr="000000"/>
              </a:solidFill>
              <a:latin typeface="ＭＳ ゴシック" pitchFamily="49" charset="-128"/>
              <a:ea typeface="ＭＳ ゴシック" pitchFamily="49" charset="-128"/>
            </a:rPr>
            <a:t>％となった。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工業団地事業特別会計においては、販売用土地等の時価評価額及び路線価基準地点に変動があり、連結実質黒字額は減少している。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工業団地事業特別会計を除いた会計の連結実質黒字額の総額は横ばいであるが、標準財政規模が増加したこともあり、標準財政規模に占める割合では減少となっている。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また、その他会計（黒字）の割合が減少しているのは、下水道事業が地方公営企業法を適用したことにより、特別会計からシフトしているためである。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元利償還金については、令和元年東日本台風に起因した補助災害復旧事業債、災害対策債等の元金償還が開始され前年度比で増加となっている。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元利償還金等のその他の額については、各項目で増減はあるが、おおむね横ばいとなっている。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また、元利償還金の増加に伴い、普通交付税の基準財政需要額への算入額も増加となり、実質公債費比率の分子については、前年比でわずかに増加となっている。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公共施設集約化に伴う元利償還金の増加が見込まれるため、今後も引き続き財政健全化に努めていく。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地方債の現在高については、施設集約化に伴う健康福祉センター建設事業及び鳥見山陸上競技場トラック改修事業による起債発行により大幅に増加となった。債務負担行為に基づく支出予定額については、国営土地改良事業に対する支払額の償還及び県営高久田地区経営体育成基盤整備事業の事業年数経過により減少となった。また、一部事務組合の地方債残高増加に伴い組合等負担等見込額も増加したことで、将来負担額は増加となった。</a:t>
          </a:r>
        </a:p>
        <a:p>
          <a:r>
            <a:rPr kumimoji="1" lang="ja-JP" altLang="en-US" sz="1400">
              <a:solidFill>
                <a:sysClr val="windowText" lastClr="000000"/>
              </a:solidFill>
              <a:latin typeface="ＭＳ ゴシック" pitchFamily="49" charset="-128"/>
              <a:ea typeface="ＭＳ ゴシック" pitchFamily="49" charset="-128"/>
            </a:rPr>
            <a:t>　充当可能財源等については、施設集約化に伴う健康福祉センター建設事業に係る繰入により充当可能基金が減少したこと等により減少となった。</a:t>
          </a:r>
        </a:p>
        <a:p>
          <a:r>
            <a:rPr kumimoji="1" lang="ja-JP" altLang="en-US" sz="1400">
              <a:solidFill>
                <a:sysClr val="windowText" lastClr="000000"/>
              </a:solidFill>
              <a:latin typeface="ＭＳ ゴシック" pitchFamily="49" charset="-128"/>
              <a:ea typeface="ＭＳ ゴシック" pitchFamily="49" charset="-128"/>
            </a:rPr>
            <a:t>　今後も、新規事業を行う場合は、交付税算入率の高い方法を選択する等により基準財政需要額算入見込額を増加させることや新規の地方債の借入れを抑制するなど、将来負担の軽減に努めていく。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福島県鏡石町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健康福祉センター建設事業に対する財源として、役場庁舎等新築事業基金を取り崩したが、今後の地方債償還に備え減債基金への積み立ても行った。その他、財源調整に伴う財政調整基金の取り崩しを行ったことにより、基金全体としては、前年度と比較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683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財政調整基金については、標準財政規模の１０％以上を保ちつつ、老朽化した公共施設の更新整備や今後必要となる事業の財源として個々の特定目的基金への積立も行っていく。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役場庁舎等新築事業基金：鏡石町役場庁舎及び健康福祉施設の施設整備の財源に充てる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牧場の朝スポーツ文化振興基金：スポーツの振興に要する経費、町内のスポーツ文化団体及び人材育成に要する経費、郷土文化の保存に要する経費に充てる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文教施設維持整備基金：文教施設の維持管理及び改築等に要する経費に充てる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鏡石駅東第１土地区画整理事業保留地処分金基金：鏡石駅東第１土地区画整理事業における保留地の売却代金を適正に管理し、処分金を事業の費用に充てる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育英資金基金：奨学資金の貸与について円滑な推進を図る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役場庁舎等新築事業基金：条例の規定に基づき、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百万円を積み立てたが、健康福祉センター建設事業のため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374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鏡石駅東第１土地区画整理事業保留地処分金基金：鏡石駅東第１土地区画整理事業に対する事業費として、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育英資金基金：貸与した奨学金資金の償還金を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役場庁庁舎等新築事業基金：条例に基づき毎年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百万円を積み立て、役場庁舎及び健康福祉施設整備のため、取り崩す予定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牧場の朝スポーツ文化振興基金：スポーツ振興に関する事業のため、取り崩す予定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文教施設維持整備基金：文教施設の維持管理のため、取り崩す予定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鏡石駅東第１土地区画整理事業保留地処分金基金：区画整理事業推進のため、取り崩す予定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育英資金基金：奨学資金を貸与するため、取り崩す予定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百万円積み立てたが、特別交付税の連年災措置終了等により地方交付税措置額が減少し、年度内の財源調整のため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標準財政規模の１０％以上は確保しつつ、災害への備え等のため、必要な額を積み立てていく。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普通交付税再算定に係る臨時財政対策債償還基金費で措置された</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百万円に加え、今後の地方償還に備え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少しずつ積立を行い、今後の支出に備えていく。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7779184</v>
      </c>
      <c r="BO4" s="449"/>
      <c r="BP4" s="449"/>
      <c r="BQ4" s="449"/>
      <c r="BR4" s="449"/>
      <c r="BS4" s="449"/>
      <c r="BT4" s="449"/>
      <c r="BU4" s="450"/>
      <c r="BV4" s="448">
        <v>7026172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4.7</v>
      </c>
      <c r="CU4" s="589"/>
      <c r="CV4" s="589"/>
      <c r="CW4" s="589"/>
      <c r="CX4" s="589"/>
      <c r="CY4" s="589"/>
      <c r="CZ4" s="589"/>
      <c r="DA4" s="590"/>
      <c r="DB4" s="588">
        <v>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7583432</v>
      </c>
      <c r="BO5" s="420"/>
      <c r="BP5" s="420"/>
      <c r="BQ5" s="420"/>
      <c r="BR5" s="420"/>
      <c r="BS5" s="420"/>
      <c r="BT5" s="420"/>
      <c r="BU5" s="421"/>
      <c r="BV5" s="419">
        <v>6715550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79.3</v>
      </c>
      <c r="CU5" s="417"/>
      <c r="CV5" s="417"/>
      <c r="CW5" s="417"/>
      <c r="CX5" s="417"/>
      <c r="CY5" s="417"/>
      <c r="CZ5" s="417"/>
      <c r="DA5" s="418"/>
      <c r="DB5" s="416">
        <v>84.3</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195752</v>
      </c>
      <c r="BO6" s="420"/>
      <c r="BP6" s="420"/>
      <c r="BQ6" s="420"/>
      <c r="BR6" s="420"/>
      <c r="BS6" s="420"/>
      <c r="BT6" s="420"/>
      <c r="BU6" s="421"/>
      <c r="BV6" s="419">
        <v>310622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80</v>
      </c>
      <c r="CU6" s="563"/>
      <c r="CV6" s="563"/>
      <c r="CW6" s="563"/>
      <c r="CX6" s="563"/>
      <c r="CY6" s="563"/>
      <c r="CZ6" s="563"/>
      <c r="DA6" s="564"/>
      <c r="DB6" s="562">
        <v>86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24109</v>
      </c>
      <c r="BO7" s="420"/>
      <c r="BP7" s="420"/>
      <c r="BQ7" s="420"/>
      <c r="BR7" s="420"/>
      <c r="BS7" s="420"/>
      <c r="BT7" s="420"/>
      <c r="BU7" s="421"/>
      <c r="BV7" s="419">
        <v>169251</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3678898</v>
      </c>
      <c r="CU7" s="420"/>
      <c r="CV7" s="420"/>
      <c r="CW7" s="420"/>
      <c r="CX7" s="420"/>
      <c r="CY7" s="420"/>
      <c r="CZ7" s="420"/>
      <c r="DA7" s="421"/>
      <c r="DB7" s="419">
        <v>3571224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171643</v>
      </c>
      <c r="BO8" s="420"/>
      <c r="BP8" s="420"/>
      <c r="BQ8" s="420"/>
      <c r="BR8" s="420"/>
      <c r="BS8" s="420"/>
      <c r="BT8" s="420"/>
      <c r="BU8" s="421"/>
      <c r="BV8" s="419">
        <v>141371</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0.56000000000000005</v>
      </c>
      <c r="CU8" s="523"/>
      <c r="CV8" s="523"/>
      <c r="CW8" s="523"/>
      <c r="CX8" s="523"/>
      <c r="CY8" s="523"/>
      <c r="CZ8" s="523"/>
      <c r="DA8" s="524"/>
      <c r="DB8" s="522">
        <v>0.57999999999999996</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12318</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30272</v>
      </c>
      <c r="BO9" s="420"/>
      <c r="BP9" s="420"/>
      <c r="BQ9" s="420"/>
      <c r="BR9" s="420"/>
      <c r="BS9" s="420"/>
      <c r="BT9" s="420"/>
      <c r="BU9" s="421"/>
      <c r="BV9" s="419">
        <v>14124</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10.199999999999999</v>
      </c>
      <c r="CU9" s="417"/>
      <c r="CV9" s="417"/>
      <c r="CW9" s="417"/>
      <c r="CX9" s="417"/>
      <c r="CY9" s="417"/>
      <c r="CZ9" s="417"/>
      <c r="DA9" s="418"/>
      <c r="DB9" s="416">
        <v>9.6999999999999993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12486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71040</v>
      </c>
      <c r="BO10" s="420"/>
      <c r="BP10" s="420"/>
      <c r="BQ10" s="420"/>
      <c r="BR10" s="420"/>
      <c r="BS10" s="420"/>
      <c r="BT10" s="420"/>
      <c r="BU10" s="421"/>
      <c r="BV10" s="419">
        <v>63029</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12436</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332065</v>
      </c>
      <c r="BO12" s="420"/>
      <c r="BP12" s="420"/>
      <c r="BQ12" s="420"/>
      <c r="BR12" s="420"/>
      <c r="BS12" s="420"/>
      <c r="BT12" s="420"/>
      <c r="BU12" s="421"/>
      <c r="BV12" s="419">
        <v>155343</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129</v>
      </c>
      <c r="N13" s="504"/>
      <c r="O13" s="504"/>
      <c r="P13" s="504"/>
      <c r="Q13" s="505"/>
      <c r="R13" s="506">
        <v>12354</v>
      </c>
      <c r="S13" s="507"/>
      <c r="T13" s="507"/>
      <c r="U13" s="507"/>
      <c r="V13" s="508"/>
      <c r="W13" s="509" t="s">
        <v>130</v>
      </c>
      <c r="X13" s="405"/>
      <c r="Y13" s="405"/>
      <c r="Z13" s="405"/>
      <c r="AA13" s="405"/>
      <c r="AB13" s="406"/>
      <c r="AC13" s="372">
        <v>546</v>
      </c>
      <c r="AD13" s="373"/>
      <c r="AE13" s="373"/>
      <c r="AF13" s="373"/>
      <c r="AG13" s="374"/>
      <c r="AH13" s="372">
        <v>552</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-230753</v>
      </c>
      <c r="BO13" s="420"/>
      <c r="BP13" s="420"/>
      <c r="BQ13" s="420"/>
      <c r="BR13" s="420"/>
      <c r="BS13" s="420"/>
      <c r="BT13" s="420"/>
      <c r="BU13" s="421"/>
      <c r="BV13" s="419">
        <v>-78190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9.6</v>
      </c>
      <c r="CU13" s="417"/>
      <c r="CV13" s="417"/>
      <c r="CW13" s="417"/>
      <c r="CX13" s="417"/>
      <c r="CY13" s="417"/>
      <c r="CZ13" s="417"/>
      <c r="DA13" s="418"/>
      <c r="DB13" s="416">
        <v>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12531</v>
      </c>
      <c r="S14" s="507"/>
      <c r="T14" s="507"/>
      <c r="U14" s="507"/>
      <c r="V14" s="508"/>
      <c r="W14" s="510"/>
      <c r="X14" s="408"/>
      <c r="Y14" s="408"/>
      <c r="Z14" s="408"/>
      <c r="AA14" s="408"/>
      <c r="AB14" s="409"/>
      <c r="AC14" s="499">
        <v>9.1999999999999993</v>
      </c>
      <c r="AD14" s="500"/>
      <c r="AE14" s="500"/>
      <c r="AF14" s="500"/>
      <c r="AG14" s="501"/>
      <c r="AH14" s="499">
        <v>8.9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100.6</v>
      </c>
      <c r="CU14" s="517"/>
      <c r="CV14" s="517"/>
      <c r="CW14" s="517"/>
      <c r="CX14" s="517"/>
      <c r="CY14" s="517"/>
      <c r="CZ14" s="517"/>
      <c r="DA14" s="518"/>
      <c r="DB14" s="516">
        <v>68.900000000000006</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129</v>
      </c>
      <c r="N15" s="504"/>
      <c r="O15" s="504"/>
      <c r="P15" s="504"/>
      <c r="Q15" s="505"/>
      <c r="R15" s="506">
        <v>12467</v>
      </c>
      <c r="S15" s="507"/>
      <c r="T15" s="507"/>
      <c r="U15" s="507"/>
      <c r="V15" s="508"/>
      <c r="W15" s="509" t="s">
        <v>137</v>
      </c>
      <c r="X15" s="405"/>
      <c r="Y15" s="405"/>
      <c r="Z15" s="405"/>
      <c r="AA15" s="405"/>
      <c r="AB15" s="406"/>
      <c r="AC15" s="372">
        <v>2196</v>
      </c>
      <c r="AD15" s="373"/>
      <c r="AE15" s="373"/>
      <c r="AF15" s="373"/>
      <c r="AG15" s="374"/>
      <c r="AH15" s="372">
        <v>2321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1765707</v>
      </c>
      <c r="BO15" s="449"/>
      <c r="BP15" s="449"/>
      <c r="BQ15" s="449"/>
      <c r="BR15" s="449"/>
      <c r="BS15" s="449"/>
      <c r="BT15" s="449"/>
      <c r="BU15" s="450"/>
      <c r="BV15" s="448">
        <v>1729938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36.9</v>
      </c>
      <c r="AD16" s="500"/>
      <c r="AE16" s="500"/>
      <c r="AF16" s="500"/>
      <c r="AG16" s="501"/>
      <c r="AH16" s="499">
        <v>37.5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3173531</v>
      </c>
      <c r="BO16" s="420"/>
      <c r="BP16" s="420"/>
      <c r="BQ16" s="420"/>
      <c r="BR16" s="420"/>
      <c r="BS16" s="420"/>
      <c r="BT16" s="420"/>
      <c r="BU16" s="421"/>
      <c r="BV16" s="419">
        <v>3051636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3204</v>
      </c>
      <c r="AD17" s="373"/>
      <c r="AE17" s="373"/>
      <c r="AF17" s="373"/>
      <c r="AG17" s="374"/>
      <c r="AH17" s="372">
        <v>3318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2224019</v>
      </c>
      <c r="BO17" s="420"/>
      <c r="BP17" s="420"/>
      <c r="BQ17" s="420"/>
      <c r="BR17" s="420"/>
      <c r="BS17" s="420"/>
      <c r="BT17" s="420"/>
      <c r="BU17" s="421"/>
      <c r="BV17" s="419">
        <v>2179925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31.3</v>
      </c>
      <c r="M18" s="472"/>
      <c r="N18" s="472"/>
      <c r="O18" s="472"/>
      <c r="P18" s="472"/>
      <c r="Q18" s="472"/>
      <c r="R18" s="473"/>
      <c r="S18" s="473"/>
      <c r="T18" s="473"/>
      <c r="U18" s="473"/>
      <c r="V18" s="474"/>
      <c r="W18" s="490"/>
      <c r="X18" s="491"/>
      <c r="Y18" s="491"/>
      <c r="Z18" s="491"/>
      <c r="AA18" s="491"/>
      <c r="AB18" s="515"/>
      <c r="AC18" s="389">
        <v>53.9</v>
      </c>
      <c r="AD18" s="390"/>
      <c r="AE18" s="390"/>
      <c r="AF18" s="390"/>
      <c r="AG18" s="475"/>
      <c r="AH18" s="389">
        <v>53.6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2913060</v>
      </c>
      <c r="BO18" s="420"/>
      <c r="BP18" s="420"/>
      <c r="BQ18" s="420"/>
      <c r="BR18" s="420"/>
      <c r="BS18" s="420"/>
      <c r="BT18" s="420"/>
      <c r="BU18" s="421"/>
      <c r="BV18" s="419">
        <v>2994295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394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4622971</v>
      </c>
      <c r="BO19" s="420"/>
      <c r="BP19" s="420"/>
      <c r="BQ19" s="420"/>
      <c r="BR19" s="420"/>
      <c r="BS19" s="420"/>
      <c r="BT19" s="420"/>
      <c r="BU19" s="421"/>
      <c r="BV19" s="419">
        <v>4627195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4382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6892895</v>
      </c>
      <c r="BO22" s="449"/>
      <c r="BP22" s="449"/>
      <c r="BQ22" s="449"/>
      <c r="BR22" s="449"/>
      <c r="BS22" s="449"/>
      <c r="BT22" s="449"/>
      <c r="BU22" s="450"/>
      <c r="BV22" s="448">
        <v>6362445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5888848</v>
      </c>
      <c r="BO23" s="420"/>
      <c r="BP23" s="420"/>
      <c r="BQ23" s="420"/>
      <c r="BR23" s="420"/>
      <c r="BS23" s="420"/>
      <c r="BT23" s="420"/>
      <c r="BU23" s="421"/>
      <c r="BV23" s="419">
        <v>5484535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7389</v>
      </c>
      <c r="R24" s="373"/>
      <c r="S24" s="373"/>
      <c r="T24" s="373"/>
      <c r="U24" s="373"/>
      <c r="V24" s="374"/>
      <c r="W24" s="462"/>
      <c r="X24" s="399"/>
      <c r="Y24" s="400"/>
      <c r="Z24" s="375" t="s">
        <v>162</v>
      </c>
      <c r="AA24" s="376"/>
      <c r="AB24" s="376"/>
      <c r="AC24" s="376"/>
      <c r="AD24" s="376"/>
      <c r="AE24" s="376"/>
      <c r="AF24" s="376"/>
      <c r="AG24" s="377"/>
      <c r="AH24" s="372">
        <v>81</v>
      </c>
      <c r="AI24" s="373"/>
      <c r="AJ24" s="373"/>
      <c r="AK24" s="373"/>
      <c r="AL24" s="374"/>
      <c r="AM24" s="372">
        <v>258552</v>
      </c>
      <c r="AN24" s="373"/>
      <c r="AO24" s="373"/>
      <c r="AP24" s="373"/>
      <c r="AQ24" s="373"/>
      <c r="AR24" s="374"/>
      <c r="AS24" s="372">
        <v>3192</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4666208</v>
      </c>
      <c r="BO24" s="420"/>
      <c r="BP24" s="420"/>
      <c r="BQ24" s="420"/>
      <c r="BR24" s="420"/>
      <c r="BS24" s="420"/>
      <c r="BT24" s="420"/>
      <c r="BU24" s="421"/>
      <c r="BV24" s="419">
        <v>3927293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5913</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1003529</v>
      </c>
      <c r="BO25" s="449"/>
      <c r="BP25" s="449"/>
      <c r="BQ25" s="449"/>
      <c r="BR25" s="449"/>
      <c r="BS25" s="449"/>
      <c r="BT25" s="449"/>
      <c r="BU25" s="450"/>
      <c r="BV25" s="448">
        <v>1101375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5544</v>
      </c>
      <c r="R26" s="373"/>
      <c r="S26" s="373"/>
      <c r="T26" s="373"/>
      <c r="U26" s="373"/>
      <c r="V26" s="374"/>
      <c r="W26" s="462"/>
      <c r="X26" s="399"/>
      <c r="Y26" s="400"/>
      <c r="Z26" s="375" t="s">
        <v>168</v>
      </c>
      <c r="AA26" s="430"/>
      <c r="AB26" s="430"/>
      <c r="AC26" s="430"/>
      <c r="AD26" s="430"/>
      <c r="AE26" s="430"/>
      <c r="AF26" s="430"/>
      <c r="AG26" s="431"/>
      <c r="AH26" s="372" t="s">
        <v>121</v>
      </c>
      <c r="AI26" s="373"/>
      <c r="AJ26" s="373"/>
      <c r="AK26" s="373"/>
      <c r="AL26" s="374"/>
      <c r="AM26" s="372" t="s">
        <v>121</v>
      </c>
      <c r="AN26" s="373"/>
      <c r="AO26" s="373"/>
      <c r="AP26" s="373"/>
      <c r="AQ26" s="373"/>
      <c r="AR26" s="374"/>
      <c r="AS26" s="372" t="s">
        <v>121</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2961</v>
      </c>
      <c r="R27" s="373"/>
      <c r="S27" s="373"/>
      <c r="T27" s="373"/>
      <c r="U27" s="373"/>
      <c r="V27" s="374"/>
      <c r="W27" s="462"/>
      <c r="X27" s="399"/>
      <c r="Y27" s="400"/>
      <c r="Z27" s="375" t="s">
        <v>171</v>
      </c>
      <c r="AA27" s="376"/>
      <c r="AB27" s="376"/>
      <c r="AC27" s="376"/>
      <c r="AD27" s="376"/>
      <c r="AE27" s="376"/>
      <c r="AF27" s="376"/>
      <c r="AG27" s="377"/>
      <c r="AH27" s="372">
        <v>5</v>
      </c>
      <c r="AI27" s="373"/>
      <c r="AJ27" s="373"/>
      <c r="AK27" s="373"/>
      <c r="AL27" s="374"/>
      <c r="AM27" s="372">
        <v>19181</v>
      </c>
      <c r="AN27" s="373"/>
      <c r="AO27" s="373"/>
      <c r="AP27" s="373"/>
      <c r="AQ27" s="373"/>
      <c r="AR27" s="374"/>
      <c r="AS27" s="372">
        <v>3836</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138320</v>
      </c>
      <c r="BO27" s="454"/>
      <c r="BP27" s="454"/>
      <c r="BQ27" s="454"/>
      <c r="BR27" s="454"/>
      <c r="BS27" s="454"/>
      <c r="BT27" s="454"/>
      <c r="BU27" s="455"/>
      <c r="BV27" s="453">
        <v>138320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2439</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890174</v>
      </c>
      <c r="BO28" s="449"/>
      <c r="BP28" s="449"/>
      <c r="BQ28" s="449"/>
      <c r="BR28" s="449"/>
      <c r="BS28" s="449"/>
      <c r="BT28" s="449"/>
      <c r="BU28" s="450"/>
      <c r="BV28" s="448">
        <v>1151199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10</v>
      </c>
      <c r="M29" s="373"/>
      <c r="N29" s="373"/>
      <c r="O29" s="373"/>
      <c r="P29" s="374"/>
      <c r="Q29" s="372">
        <v>2259</v>
      </c>
      <c r="R29" s="373"/>
      <c r="S29" s="373"/>
      <c r="T29" s="373"/>
      <c r="U29" s="373"/>
      <c r="V29" s="374"/>
      <c r="W29" s="463"/>
      <c r="X29" s="464"/>
      <c r="Y29" s="465"/>
      <c r="Z29" s="375" t="s">
        <v>177</v>
      </c>
      <c r="AA29" s="376"/>
      <c r="AB29" s="376"/>
      <c r="AC29" s="376"/>
      <c r="AD29" s="376"/>
      <c r="AE29" s="376"/>
      <c r="AF29" s="376"/>
      <c r="AG29" s="377"/>
      <c r="AH29" s="372">
        <v>86</v>
      </c>
      <c r="AI29" s="373"/>
      <c r="AJ29" s="373"/>
      <c r="AK29" s="373"/>
      <c r="AL29" s="374"/>
      <c r="AM29" s="372">
        <v>277733</v>
      </c>
      <c r="AN29" s="373"/>
      <c r="AO29" s="373"/>
      <c r="AP29" s="373"/>
      <c r="AQ29" s="373"/>
      <c r="AR29" s="374"/>
      <c r="AS29" s="372">
        <v>3229</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123672</v>
      </c>
      <c r="BO29" s="420"/>
      <c r="BP29" s="420"/>
      <c r="BQ29" s="420"/>
      <c r="BR29" s="420"/>
      <c r="BS29" s="420"/>
      <c r="BT29" s="420"/>
      <c r="BU29" s="421"/>
      <c r="BV29" s="419">
        <v>96490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977680</v>
      </c>
      <c r="BO30" s="454"/>
      <c r="BP30" s="454"/>
      <c r="BQ30" s="454"/>
      <c r="BR30" s="454"/>
      <c r="BS30" s="454"/>
      <c r="BT30" s="454"/>
      <c r="BU30" s="455"/>
      <c r="BV30" s="453">
        <v>1426921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IF('各会計、関係団体の財政状況及び健全化判断比率'!B31="","",'各会計、関係団体の財政状況及び健全化判断比率'!B31)</f>
        <v>上水道事業会計</v>
      </c>
      <c r="AP34" s="368"/>
      <c r="AQ34" s="368"/>
      <c r="AR34" s="368"/>
      <c r="AS34" s="368"/>
      <c r="AT34" s="368"/>
      <c r="AU34" s="368"/>
      <c r="AV34" s="368"/>
      <c r="AW34" s="368"/>
      <c r="AX34" s="368"/>
      <c r="AY34" s="368"/>
      <c r="AZ34" s="368"/>
      <c r="BA34" s="368"/>
      <c r="BB34" s="368"/>
      <c r="BC34" s="368"/>
      <c r="BD34" s="181"/>
      <c r="BE34" s="367">
        <f>IF(BG34="","",MAX(C34:D43,U34:V43,AM34:AN43)+1)</f>
        <v>11</v>
      </c>
      <c r="BF34" s="367"/>
      <c r="BG34" s="368" t="str">
        <f>IF('各会計、関係団体の財政状況及び健全化判断比率'!B34="","",'各会計、関係団体の財政状況及び健全化判断比率'!B34)</f>
        <v>工業団地事業特別会計</v>
      </c>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須賀川地方広域消防組合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土地取得事業特別会計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IF('各会計、関係団体の財政状況及び健全化判断比率'!B32="","",'各会計、関係団体の財政状況及び健全化判断比率'!B32)</f>
        <v>公共下水道事業会計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須賀川地方保健環境組合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鏡石駅東第１土地区画整理事業特別会計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IF('各会計、関係団体の財政状況及び健全化判断比率'!B33="","",'各会計、関係団体の財政状況及び健全化判断比率'!B33)</f>
        <v>農業集落排水事業会計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公立岩瀬病院企業団</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育英資金貸付費特別会計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福島県市町村総合事務組合（一般会計）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福島県市町村総合事務組合（消防補償等特別会計）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17</v>
      </c>
      <c r="BX39" s="367"/>
      <c r="BY39" s="368" t="str">
        <f>IF('各会計、関係団体の財政状況及び健全化判断比率'!B73="","",'各会計、関係団体の財政状況及び健全化判断比率'!B73)</f>
        <v>福島県市町村総合事務組合（消防賞じゅつ金特別会計）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18</v>
      </c>
      <c r="BX40" s="367"/>
      <c r="BY40" s="368" t="str">
        <f>IF('各会計、関係団体の財政状況及び健全化判断比率'!B74="","",'各会計、関係団体の財政状況及び健全化判断比率'!B74)</f>
        <v>福島県市町村総合事務組合（非常勤職員公務災害補償特別会計）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19</v>
      </c>
      <c r="BX41" s="367"/>
      <c r="BY41" s="368" t="str">
        <f>IF('各会計、関係団体の財政状況及び健全化判断比率'!B75="","",'各会計、関係団体の財政状況及び健全化判断比率'!B75)</f>
        <v>福島県市町村総合事務組合（自治会館管理特別会計）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20</v>
      </c>
      <c r="BX42" s="367"/>
      <c r="BY42" s="368" t="str">
        <f>IF('各会計、関係団体の財政状況及び健全化判断比率'!B76="","",'各会計、関係団体の財政状況及び健全化判断比率'!B76)</f>
        <v>福島県後期高齢者医療連合（一般会計）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21</v>
      </c>
      <c r="BX43" s="367"/>
      <c r="BY43" s="368" t="str">
        <f>IF('各会計、関係団体の財政状況及び健全化判断比率'!B77="","",'各会計、関係団体の財政状況及び健全化判断比率'!B77)</f>
        <v>福島県後期高齢者医療連合（後期高齢者特別会計）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Ju0KSi5hhPQzfTEnBJXzYTHnkDs0AJCjqchch5CRi0BrNxvq/78tlKJHWTg+0vI5AAAmX3Mt+7t0F0w0/lecCQ==" saltValue="Jlg06MApdSx+u3jye7d3E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1735429</v>
      </c>
      <c r="S5" s="677"/>
      <c r="T5" s="677"/>
      <c r="U5" s="677"/>
      <c r="V5" s="677"/>
      <c r="W5" s="677"/>
      <c r="X5" s="677"/>
      <c r="Y5" s="702"/>
      <c r="Z5" s="715">
        <v>22.3</v>
      </c>
      <c r="AA5" s="715"/>
      <c r="AB5" s="715"/>
      <c r="AC5" s="715"/>
      <c r="AD5" s="716">
        <v>1735429</v>
      </c>
      <c r="AE5" s="716"/>
      <c r="AF5" s="716"/>
      <c r="AG5" s="716"/>
      <c r="AH5" s="716"/>
      <c r="AI5" s="716"/>
      <c r="AJ5" s="716"/>
      <c r="AK5" s="716"/>
      <c r="AL5" s="703">
        <v>47.6</v>
      </c>
      <c r="AM5" s="685"/>
      <c r="AN5" s="685"/>
      <c r="AO5" s="704"/>
      <c r="AP5" s="679" t="s">
        <v>216</v>
      </c>
      <c r="AQ5" s="680"/>
      <c r="AR5" s="680"/>
      <c r="AS5" s="680"/>
      <c r="AT5" s="680"/>
      <c r="AU5" s="680"/>
      <c r="AV5" s="680"/>
      <c r="AW5" s="680"/>
      <c r="AX5" s="680"/>
      <c r="AY5" s="680"/>
      <c r="AZ5" s="680"/>
      <c r="BA5" s="680"/>
      <c r="BB5" s="680"/>
      <c r="BC5" s="680"/>
      <c r="BD5" s="680"/>
      <c r="BE5" s="680"/>
      <c r="BF5" s="681"/>
      <c r="BG5" s="621">
        <v>1735377</v>
      </c>
      <c r="BH5" s="622"/>
      <c r="BI5" s="622"/>
      <c r="BJ5" s="622"/>
      <c r="BK5" s="622"/>
      <c r="BL5" s="622"/>
      <c r="BM5" s="622"/>
      <c r="BN5" s="623"/>
      <c r="BO5" s="659">
        <v>100</v>
      </c>
      <c r="BP5" s="659"/>
      <c r="BQ5" s="659"/>
      <c r="BR5" s="659"/>
      <c r="BS5" s="660" t="s">
        <v>121</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73627</v>
      </c>
      <c r="S6" s="622"/>
      <c r="T6" s="622"/>
      <c r="U6" s="622"/>
      <c r="V6" s="622"/>
      <c r="W6" s="622"/>
      <c r="X6" s="622"/>
      <c r="Y6" s="623"/>
      <c r="Z6" s="659">
        <v>0.9</v>
      </c>
      <c r="AA6" s="659"/>
      <c r="AB6" s="659"/>
      <c r="AC6" s="659"/>
      <c r="AD6" s="660">
        <v>73627</v>
      </c>
      <c r="AE6" s="660"/>
      <c r="AF6" s="660"/>
      <c r="AG6" s="660"/>
      <c r="AH6" s="660"/>
      <c r="AI6" s="660"/>
      <c r="AJ6" s="660"/>
      <c r="AK6" s="660"/>
      <c r="AL6" s="624">
        <v>2</v>
      </c>
      <c r="AM6" s="625"/>
      <c r="AN6" s="625"/>
      <c r="AO6" s="661"/>
      <c r="AP6" s="618" t="s">
        <v>221</v>
      </c>
      <c r="AQ6" s="619"/>
      <c r="AR6" s="619"/>
      <c r="AS6" s="619"/>
      <c r="AT6" s="619"/>
      <c r="AU6" s="619"/>
      <c r="AV6" s="619"/>
      <c r="AW6" s="619"/>
      <c r="AX6" s="619"/>
      <c r="AY6" s="619"/>
      <c r="AZ6" s="619"/>
      <c r="BA6" s="619"/>
      <c r="BB6" s="619"/>
      <c r="BC6" s="619"/>
      <c r="BD6" s="619"/>
      <c r="BE6" s="619"/>
      <c r="BF6" s="620"/>
      <c r="BG6" s="621">
        <v>1735377</v>
      </c>
      <c r="BH6" s="622"/>
      <c r="BI6" s="622"/>
      <c r="BJ6" s="622"/>
      <c r="BK6" s="622"/>
      <c r="BL6" s="622"/>
      <c r="BM6" s="622"/>
      <c r="BN6" s="623"/>
      <c r="BO6" s="659">
        <v>100</v>
      </c>
      <c r="BP6" s="659"/>
      <c r="BQ6" s="659"/>
      <c r="BR6" s="659"/>
      <c r="BS6" s="660" t="s">
        <v>121</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76306</v>
      </c>
      <c r="CS6" s="622"/>
      <c r="CT6" s="622"/>
      <c r="CU6" s="622"/>
      <c r="CV6" s="622"/>
      <c r="CW6" s="622"/>
      <c r="CX6" s="622"/>
      <c r="CY6" s="623"/>
      <c r="CZ6" s="703">
        <v>1</v>
      </c>
      <c r="DA6" s="685"/>
      <c r="DB6" s="685"/>
      <c r="DC6" s="705"/>
      <c r="DD6" s="627" t="s">
        <v>121</v>
      </c>
      <c r="DE6" s="622"/>
      <c r="DF6" s="622"/>
      <c r="DG6" s="622"/>
      <c r="DH6" s="622"/>
      <c r="DI6" s="622"/>
      <c r="DJ6" s="622"/>
      <c r="DK6" s="622"/>
      <c r="DL6" s="622"/>
      <c r="DM6" s="622"/>
      <c r="DN6" s="622"/>
      <c r="DO6" s="622"/>
      <c r="DP6" s="623"/>
      <c r="DQ6" s="627">
        <v>76306</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423</v>
      </c>
      <c r="S7" s="622"/>
      <c r="T7" s="622"/>
      <c r="U7" s="622"/>
      <c r="V7" s="622"/>
      <c r="W7" s="622"/>
      <c r="X7" s="622"/>
      <c r="Y7" s="623"/>
      <c r="Z7" s="659">
        <v>0</v>
      </c>
      <c r="AA7" s="659"/>
      <c r="AB7" s="659"/>
      <c r="AC7" s="659"/>
      <c r="AD7" s="660">
        <v>423</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650510</v>
      </c>
      <c r="BH7" s="622"/>
      <c r="BI7" s="622"/>
      <c r="BJ7" s="622"/>
      <c r="BK7" s="622"/>
      <c r="BL7" s="622"/>
      <c r="BM7" s="622"/>
      <c r="BN7" s="623"/>
      <c r="BO7" s="659">
        <v>37.5</v>
      </c>
      <c r="BP7" s="659"/>
      <c r="BQ7" s="659"/>
      <c r="BR7" s="659"/>
      <c r="BS7" s="660" t="s">
        <v>121</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848645</v>
      </c>
      <c r="CS7" s="622"/>
      <c r="CT7" s="622"/>
      <c r="CU7" s="622"/>
      <c r="CV7" s="622"/>
      <c r="CW7" s="622"/>
      <c r="CX7" s="622"/>
      <c r="CY7" s="623"/>
      <c r="CZ7" s="659">
        <v>11.2</v>
      </c>
      <c r="DA7" s="659"/>
      <c r="DB7" s="659"/>
      <c r="DC7" s="659"/>
      <c r="DD7" s="627">
        <v>56736</v>
      </c>
      <c r="DE7" s="622"/>
      <c r="DF7" s="622"/>
      <c r="DG7" s="622"/>
      <c r="DH7" s="622"/>
      <c r="DI7" s="622"/>
      <c r="DJ7" s="622"/>
      <c r="DK7" s="622"/>
      <c r="DL7" s="622"/>
      <c r="DM7" s="622"/>
      <c r="DN7" s="622"/>
      <c r="DO7" s="622"/>
      <c r="DP7" s="623"/>
      <c r="DQ7" s="627">
        <v>721020</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5632</v>
      </c>
      <c r="S8" s="622"/>
      <c r="T8" s="622"/>
      <c r="U8" s="622"/>
      <c r="V8" s="622"/>
      <c r="W8" s="622"/>
      <c r="X8" s="622"/>
      <c r="Y8" s="623"/>
      <c r="Z8" s="659">
        <v>0.1</v>
      </c>
      <c r="AA8" s="659"/>
      <c r="AB8" s="659"/>
      <c r="AC8" s="659"/>
      <c r="AD8" s="660">
        <v>5632</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21239</v>
      </c>
      <c r="BH8" s="622"/>
      <c r="BI8" s="622"/>
      <c r="BJ8" s="622"/>
      <c r="BK8" s="622"/>
      <c r="BL8" s="622"/>
      <c r="BM8" s="622"/>
      <c r="BN8" s="623"/>
      <c r="BO8" s="659">
        <v>1.2</v>
      </c>
      <c r="BP8" s="659"/>
      <c r="BQ8" s="659"/>
      <c r="BR8" s="659"/>
      <c r="BS8" s="660" t="s">
        <v>121</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2885793</v>
      </c>
      <c r="CS8" s="622"/>
      <c r="CT8" s="622"/>
      <c r="CU8" s="622"/>
      <c r="CV8" s="622"/>
      <c r="CW8" s="622"/>
      <c r="CX8" s="622"/>
      <c r="CY8" s="623"/>
      <c r="CZ8" s="659">
        <v>38.1</v>
      </c>
      <c r="DA8" s="659"/>
      <c r="DB8" s="659"/>
      <c r="DC8" s="659"/>
      <c r="DD8" s="627">
        <v>760509</v>
      </c>
      <c r="DE8" s="622"/>
      <c r="DF8" s="622"/>
      <c r="DG8" s="622"/>
      <c r="DH8" s="622"/>
      <c r="DI8" s="622"/>
      <c r="DJ8" s="622"/>
      <c r="DK8" s="622"/>
      <c r="DL8" s="622"/>
      <c r="DM8" s="622"/>
      <c r="DN8" s="622"/>
      <c r="DO8" s="622"/>
      <c r="DP8" s="623"/>
      <c r="DQ8" s="627">
        <v>1137027</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6101</v>
      </c>
      <c r="S9" s="622"/>
      <c r="T9" s="622"/>
      <c r="U9" s="622"/>
      <c r="V9" s="622"/>
      <c r="W9" s="622"/>
      <c r="X9" s="622"/>
      <c r="Y9" s="623"/>
      <c r="Z9" s="659">
        <v>0.1</v>
      </c>
      <c r="AA9" s="659"/>
      <c r="AB9" s="659"/>
      <c r="AC9" s="659"/>
      <c r="AD9" s="660">
        <v>6101</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541476</v>
      </c>
      <c r="BH9" s="622"/>
      <c r="BI9" s="622"/>
      <c r="BJ9" s="622"/>
      <c r="BK9" s="622"/>
      <c r="BL9" s="622"/>
      <c r="BM9" s="622"/>
      <c r="BN9" s="623"/>
      <c r="BO9" s="659">
        <v>31.2</v>
      </c>
      <c r="BP9" s="659"/>
      <c r="BQ9" s="659"/>
      <c r="BR9" s="659"/>
      <c r="BS9" s="660" t="s">
        <v>121</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469715</v>
      </c>
      <c r="CS9" s="622"/>
      <c r="CT9" s="622"/>
      <c r="CU9" s="622"/>
      <c r="CV9" s="622"/>
      <c r="CW9" s="622"/>
      <c r="CX9" s="622"/>
      <c r="CY9" s="623"/>
      <c r="CZ9" s="659">
        <v>6.2</v>
      </c>
      <c r="DA9" s="659"/>
      <c r="DB9" s="659"/>
      <c r="DC9" s="659"/>
      <c r="DD9" s="627">
        <v>2759</v>
      </c>
      <c r="DE9" s="622"/>
      <c r="DF9" s="622"/>
      <c r="DG9" s="622"/>
      <c r="DH9" s="622"/>
      <c r="DI9" s="622"/>
      <c r="DJ9" s="622"/>
      <c r="DK9" s="622"/>
      <c r="DL9" s="622"/>
      <c r="DM9" s="622"/>
      <c r="DN9" s="622"/>
      <c r="DO9" s="622"/>
      <c r="DP9" s="623"/>
      <c r="DQ9" s="627">
        <v>417680</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34302</v>
      </c>
      <c r="BH10" s="622"/>
      <c r="BI10" s="622"/>
      <c r="BJ10" s="622"/>
      <c r="BK10" s="622"/>
      <c r="BL10" s="622"/>
      <c r="BM10" s="622"/>
      <c r="BN10" s="623"/>
      <c r="BO10" s="659">
        <v>2</v>
      </c>
      <c r="BP10" s="659"/>
      <c r="BQ10" s="659"/>
      <c r="BR10" s="659"/>
      <c r="BS10" s="660" t="s">
        <v>121</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14152</v>
      </c>
      <c r="CS10" s="622"/>
      <c r="CT10" s="622"/>
      <c r="CU10" s="622"/>
      <c r="CV10" s="622"/>
      <c r="CW10" s="622"/>
      <c r="CX10" s="622"/>
      <c r="CY10" s="623"/>
      <c r="CZ10" s="659">
        <v>0.2</v>
      </c>
      <c r="DA10" s="659"/>
      <c r="DB10" s="659"/>
      <c r="DC10" s="659"/>
      <c r="DD10" s="627">
        <v>7485</v>
      </c>
      <c r="DE10" s="622"/>
      <c r="DF10" s="622"/>
      <c r="DG10" s="622"/>
      <c r="DH10" s="622"/>
      <c r="DI10" s="622"/>
      <c r="DJ10" s="622"/>
      <c r="DK10" s="622"/>
      <c r="DL10" s="622"/>
      <c r="DM10" s="622"/>
      <c r="DN10" s="622"/>
      <c r="DO10" s="622"/>
      <c r="DP10" s="623"/>
      <c r="DQ10" s="627">
        <v>14050</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318778</v>
      </c>
      <c r="S11" s="622"/>
      <c r="T11" s="622"/>
      <c r="U11" s="622"/>
      <c r="V11" s="622"/>
      <c r="W11" s="622"/>
      <c r="X11" s="622"/>
      <c r="Y11" s="623"/>
      <c r="Z11" s="624">
        <v>4.0999999999999996</v>
      </c>
      <c r="AA11" s="625"/>
      <c r="AB11" s="625"/>
      <c r="AC11" s="626"/>
      <c r="AD11" s="627">
        <v>318778</v>
      </c>
      <c r="AE11" s="622"/>
      <c r="AF11" s="622"/>
      <c r="AG11" s="622"/>
      <c r="AH11" s="622"/>
      <c r="AI11" s="622"/>
      <c r="AJ11" s="622"/>
      <c r="AK11" s="623"/>
      <c r="AL11" s="624">
        <v>8.8000000000000007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53493</v>
      </c>
      <c r="BH11" s="622"/>
      <c r="BI11" s="622"/>
      <c r="BJ11" s="622"/>
      <c r="BK11" s="622"/>
      <c r="BL11" s="622"/>
      <c r="BM11" s="622"/>
      <c r="BN11" s="623"/>
      <c r="BO11" s="659">
        <v>3.1</v>
      </c>
      <c r="BP11" s="659"/>
      <c r="BQ11" s="659"/>
      <c r="BR11" s="659"/>
      <c r="BS11" s="660" t="s">
        <v>121</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573191</v>
      </c>
      <c r="CS11" s="622"/>
      <c r="CT11" s="622"/>
      <c r="CU11" s="622"/>
      <c r="CV11" s="622"/>
      <c r="CW11" s="622"/>
      <c r="CX11" s="622"/>
      <c r="CY11" s="623"/>
      <c r="CZ11" s="659">
        <v>7.6</v>
      </c>
      <c r="DA11" s="659"/>
      <c r="DB11" s="659"/>
      <c r="DC11" s="659"/>
      <c r="DD11" s="627">
        <v>274655</v>
      </c>
      <c r="DE11" s="622"/>
      <c r="DF11" s="622"/>
      <c r="DG11" s="622"/>
      <c r="DH11" s="622"/>
      <c r="DI11" s="622"/>
      <c r="DJ11" s="622"/>
      <c r="DK11" s="622"/>
      <c r="DL11" s="622"/>
      <c r="DM11" s="622"/>
      <c r="DN11" s="622"/>
      <c r="DO11" s="622"/>
      <c r="DP11" s="623"/>
      <c r="DQ11" s="627">
        <v>227761</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121</v>
      </c>
      <c r="S12" s="622"/>
      <c r="T12" s="622"/>
      <c r="U12" s="622"/>
      <c r="V12" s="622"/>
      <c r="W12" s="622"/>
      <c r="X12" s="622"/>
      <c r="Y12" s="623"/>
      <c r="Z12" s="659" t="s">
        <v>121</v>
      </c>
      <c r="AA12" s="659"/>
      <c r="AB12" s="659"/>
      <c r="AC12" s="659"/>
      <c r="AD12" s="660" t="s">
        <v>121</v>
      </c>
      <c r="AE12" s="660"/>
      <c r="AF12" s="660"/>
      <c r="AG12" s="660"/>
      <c r="AH12" s="660"/>
      <c r="AI12" s="660"/>
      <c r="AJ12" s="660"/>
      <c r="AK12" s="660"/>
      <c r="AL12" s="624" t="s">
        <v>121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924166</v>
      </c>
      <c r="BH12" s="622"/>
      <c r="BI12" s="622"/>
      <c r="BJ12" s="622"/>
      <c r="BK12" s="622"/>
      <c r="BL12" s="622"/>
      <c r="BM12" s="622"/>
      <c r="BN12" s="623"/>
      <c r="BO12" s="659">
        <v>53.3</v>
      </c>
      <c r="BP12" s="659"/>
      <c r="BQ12" s="659"/>
      <c r="BR12" s="659"/>
      <c r="BS12" s="660" t="s">
        <v>121</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163870</v>
      </c>
      <c r="CS12" s="622"/>
      <c r="CT12" s="622"/>
      <c r="CU12" s="622"/>
      <c r="CV12" s="622"/>
      <c r="CW12" s="622"/>
      <c r="CX12" s="622"/>
      <c r="CY12" s="623"/>
      <c r="CZ12" s="659">
        <v>2.2000000000000002</v>
      </c>
      <c r="DA12" s="659"/>
      <c r="DB12" s="659"/>
      <c r="DC12" s="659"/>
      <c r="DD12" s="627" t="s">
        <v>121</v>
      </c>
      <c r="DE12" s="622"/>
      <c r="DF12" s="622"/>
      <c r="DG12" s="622"/>
      <c r="DH12" s="622"/>
      <c r="DI12" s="622"/>
      <c r="DJ12" s="622"/>
      <c r="DK12" s="622"/>
      <c r="DL12" s="622"/>
      <c r="DM12" s="622"/>
      <c r="DN12" s="622"/>
      <c r="DO12" s="622"/>
      <c r="DP12" s="623"/>
      <c r="DQ12" s="627">
        <v>103466</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924154</v>
      </c>
      <c r="BH13" s="622"/>
      <c r="BI13" s="622"/>
      <c r="BJ13" s="622"/>
      <c r="BK13" s="622"/>
      <c r="BL13" s="622"/>
      <c r="BM13" s="622"/>
      <c r="BN13" s="623"/>
      <c r="BO13" s="659">
        <v>53.3</v>
      </c>
      <c r="BP13" s="659"/>
      <c r="BQ13" s="659"/>
      <c r="BR13" s="659"/>
      <c r="BS13" s="660" t="s">
        <v>121</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979197</v>
      </c>
      <c r="CS13" s="622"/>
      <c r="CT13" s="622"/>
      <c r="CU13" s="622"/>
      <c r="CV13" s="622"/>
      <c r="CW13" s="622"/>
      <c r="CX13" s="622"/>
      <c r="CY13" s="623"/>
      <c r="CZ13" s="659">
        <v>12.9</v>
      </c>
      <c r="DA13" s="659"/>
      <c r="DB13" s="659"/>
      <c r="DC13" s="659"/>
      <c r="DD13" s="627">
        <v>559125</v>
      </c>
      <c r="DE13" s="622"/>
      <c r="DF13" s="622"/>
      <c r="DG13" s="622"/>
      <c r="DH13" s="622"/>
      <c r="DI13" s="622"/>
      <c r="DJ13" s="622"/>
      <c r="DK13" s="622"/>
      <c r="DL13" s="622"/>
      <c r="DM13" s="622"/>
      <c r="DN13" s="622"/>
      <c r="DO13" s="622"/>
      <c r="DP13" s="623"/>
      <c r="DQ13" s="627">
        <v>453122</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850</v>
      </c>
      <c r="S14" s="622"/>
      <c r="T14" s="622"/>
      <c r="U14" s="622"/>
      <c r="V14" s="622"/>
      <c r="W14" s="622"/>
      <c r="X14" s="622"/>
      <c r="Y14" s="623"/>
      <c r="Z14" s="659">
        <v>0</v>
      </c>
      <c r="AA14" s="659"/>
      <c r="AB14" s="659"/>
      <c r="AC14" s="659"/>
      <c r="AD14" s="660">
        <v>850</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43131</v>
      </c>
      <c r="BH14" s="622"/>
      <c r="BI14" s="622"/>
      <c r="BJ14" s="622"/>
      <c r="BK14" s="622"/>
      <c r="BL14" s="622"/>
      <c r="BM14" s="622"/>
      <c r="BN14" s="623"/>
      <c r="BO14" s="659">
        <v>2.5</v>
      </c>
      <c r="BP14" s="659"/>
      <c r="BQ14" s="659"/>
      <c r="BR14" s="659"/>
      <c r="BS14" s="660" t="s">
        <v>121</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254826</v>
      </c>
      <c r="CS14" s="622"/>
      <c r="CT14" s="622"/>
      <c r="CU14" s="622"/>
      <c r="CV14" s="622"/>
      <c r="CW14" s="622"/>
      <c r="CX14" s="622"/>
      <c r="CY14" s="623"/>
      <c r="CZ14" s="659">
        <v>3.4</v>
      </c>
      <c r="DA14" s="659"/>
      <c r="DB14" s="659"/>
      <c r="DC14" s="659"/>
      <c r="DD14" s="627">
        <v>9207</v>
      </c>
      <c r="DE14" s="622"/>
      <c r="DF14" s="622"/>
      <c r="DG14" s="622"/>
      <c r="DH14" s="622"/>
      <c r="DI14" s="622"/>
      <c r="DJ14" s="622"/>
      <c r="DK14" s="622"/>
      <c r="DL14" s="622"/>
      <c r="DM14" s="622"/>
      <c r="DN14" s="622"/>
      <c r="DO14" s="622"/>
      <c r="DP14" s="623"/>
      <c r="DQ14" s="627">
        <v>245626</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117570</v>
      </c>
      <c r="BH15" s="622"/>
      <c r="BI15" s="622"/>
      <c r="BJ15" s="622"/>
      <c r="BK15" s="622"/>
      <c r="BL15" s="622"/>
      <c r="BM15" s="622"/>
      <c r="BN15" s="623"/>
      <c r="BO15" s="659">
        <v>6.8</v>
      </c>
      <c r="BP15" s="659"/>
      <c r="BQ15" s="659"/>
      <c r="BR15" s="659"/>
      <c r="BS15" s="660" t="s">
        <v>121</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833425</v>
      </c>
      <c r="CS15" s="622"/>
      <c r="CT15" s="622"/>
      <c r="CU15" s="622"/>
      <c r="CV15" s="622"/>
      <c r="CW15" s="622"/>
      <c r="CX15" s="622"/>
      <c r="CY15" s="623"/>
      <c r="CZ15" s="659">
        <v>11</v>
      </c>
      <c r="DA15" s="659"/>
      <c r="DB15" s="659"/>
      <c r="DC15" s="659"/>
      <c r="DD15" s="627">
        <v>289482</v>
      </c>
      <c r="DE15" s="622"/>
      <c r="DF15" s="622"/>
      <c r="DG15" s="622"/>
      <c r="DH15" s="622"/>
      <c r="DI15" s="622"/>
      <c r="DJ15" s="622"/>
      <c r="DK15" s="622"/>
      <c r="DL15" s="622"/>
      <c r="DM15" s="622"/>
      <c r="DN15" s="622"/>
      <c r="DO15" s="622"/>
      <c r="DP15" s="623"/>
      <c r="DQ15" s="627">
        <v>561624</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6249</v>
      </c>
      <c r="S16" s="622"/>
      <c r="T16" s="622"/>
      <c r="U16" s="622"/>
      <c r="V16" s="622"/>
      <c r="W16" s="622"/>
      <c r="X16" s="622"/>
      <c r="Y16" s="623"/>
      <c r="Z16" s="659">
        <v>0.1</v>
      </c>
      <c r="AA16" s="659"/>
      <c r="AB16" s="659"/>
      <c r="AC16" s="659"/>
      <c r="AD16" s="660">
        <v>6249</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t="s">
        <v>121</v>
      </c>
      <c r="CS16" s="622"/>
      <c r="CT16" s="622"/>
      <c r="CU16" s="622"/>
      <c r="CV16" s="622"/>
      <c r="CW16" s="622"/>
      <c r="CX16" s="622"/>
      <c r="CY16" s="623"/>
      <c r="CZ16" s="659" t="s">
        <v>121</v>
      </c>
      <c r="DA16" s="659"/>
      <c r="DB16" s="659"/>
      <c r="DC16" s="659"/>
      <c r="DD16" s="627" t="s">
        <v>121</v>
      </c>
      <c r="DE16" s="622"/>
      <c r="DF16" s="622"/>
      <c r="DG16" s="622"/>
      <c r="DH16" s="622"/>
      <c r="DI16" s="622"/>
      <c r="DJ16" s="622"/>
      <c r="DK16" s="622"/>
      <c r="DL16" s="622"/>
      <c r="DM16" s="622"/>
      <c r="DN16" s="622"/>
      <c r="DO16" s="622"/>
      <c r="DP16" s="623"/>
      <c r="DQ16" s="627" t="s">
        <v>121</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32121</v>
      </c>
      <c r="S17" s="622"/>
      <c r="T17" s="622"/>
      <c r="U17" s="622"/>
      <c r="V17" s="622"/>
      <c r="W17" s="622"/>
      <c r="X17" s="622"/>
      <c r="Y17" s="623"/>
      <c r="Z17" s="659">
        <v>0.4</v>
      </c>
      <c r="AA17" s="659"/>
      <c r="AB17" s="659"/>
      <c r="AC17" s="659"/>
      <c r="AD17" s="660">
        <v>32121</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484312</v>
      </c>
      <c r="CS17" s="622"/>
      <c r="CT17" s="622"/>
      <c r="CU17" s="622"/>
      <c r="CV17" s="622"/>
      <c r="CW17" s="622"/>
      <c r="CX17" s="622"/>
      <c r="CY17" s="623"/>
      <c r="CZ17" s="659">
        <v>6.4</v>
      </c>
      <c r="DA17" s="659"/>
      <c r="DB17" s="659"/>
      <c r="DC17" s="659"/>
      <c r="DD17" s="627" t="s">
        <v>121</v>
      </c>
      <c r="DE17" s="622"/>
      <c r="DF17" s="622"/>
      <c r="DG17" s="622"/>
      <c r="DH17" s="622"/>
      <c r="DI17" s="622"/>
      <c r="DJ17" s="622"/>
      <c r="DK17" s="622"/>
      <c r="DL17" s="622"/>
      <c r="DM17" s="622"/>
      <c r="DN17" s="622"/>
      <c r="DO17" s="622"/>
      <c r="DP17" s="623"/>
      <c r="DQ17" s="627">
        <v>469537</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25024</v>
      </c>
      <c r="S18" s="622"/>
      <c r="T18" s="622"/>
      <c r="U18" s="622"/>
      <c r="V18" s="622"/>
      <c r="W18" s="622"/>
      <c r="X18" s="622"/>
      <c r="Y18" s="623"/>
      <c r="Z18" s="659">
        <v>0.3</v>
      </c>
      <c r="AA18" s="659"/>
      <c r="AB18" s="659"/>
      <c r="AC18" s="659"/>
      <c r="AD18" s="660">
        <v>25024</v>
      </c>
      <c r="AE18" s="660"/>
      <c r="AF18" s="660"/>
      <c r="AG18" s="660"/>
      <c r="AH18" s="660"/>
      <c r="AI18" s="660"/>
      <c r="AJ18" s="660"/>
      <c r="AK18" s="660"/>
      <c r="AL18" s="624">
        <v>0.7</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21110</v>
      </c>
      <c r="S19" s="622"/>
      <c r="T19" s="622"/>
      <c r="U19" s="622"/>
      <c r="V19" s="622"/>
      <c r="W19" s="622"/>
      <c r="X19" s="622"/>
      <c r="Y19" s="623"/>
      <c r="Z19" s="659">
        <v>0.3</v>
      </c>
      <c r="AA19" s="659"/>
      <c r="AB19" s="659"/>
      <c r="AC19" s="659"/>
      <c r="AD19" s="660">
        <v>21110</v>
      </c>
      <c r="AE19" s="660"/>
      <c r="AF19" s="660"/>
      <c r="AG19" s="660"/>
      <c r="AH19" s="660"/>
      <c r="AI19" s="660"/>
      <c r="AJ19" s="660"/>
      <c r="AK19" s="660"/>
      <c r="AL19" s="624">
        <v>0.6</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52</v>
      </c>
      <c r="BH19" s="622"/>
      <c r="BI19" s="622"/>
      <c r="BJ19" s="622"/>
      <c r="BK19" s="622"/>
      <c r="BL19" s="622"/>
      <c r="BM19" s="622"/>
      <c r="BN19" s="623"/>
      <c r="BO19" s="659">
        <v>0</v>
      </c>
      <c r="BP19" s="659"/>
      <c r="BQ19" s="659"/>
      <c r="BR19" s="659"/>
      <c r="BS19" s="660" t="s">
        <v>121</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3914</v>
      </c>
      <c r="S20" s="622"/>
      <c r="T20" s="622"/>
      <c r="U20" s="622"/>
      <c r="V20" s="622"/>
      <c r="W20" s="622"/>
      <c r="X20" s="622"/>
      <c r="Y20" s="623"/>
      <c r="Z20" s="659">
        <v>0.1</v>
      </c>
      <c r="AA20" s="659"/>
      <c r="AB20" s="659"/>
      <c r="AC20" s="659"/>
      <c r="AD20" s="660">
        <v>3914</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52</v>
      </c>
      <c r="BH20" s="622"/>
      <c r="BI20" s="622"/>
      <c r="BJ20" s="622"/>
      <c r="BK20" s="622"/>
      <c r="BL20" s="622"/>
      <c r="BM20" s="622"/>
      <c r="BN20" s="623"/>
      <c r="BO20" s="659">
        <v>0</v>
      </c>
      <c r="BP20" s="659"/>
      <c r="BQ20" s="659"/>
      <c r="BR20" s="659"/>
      <c r="BS20" s="660" t="s">
        <v>121</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7583432</v>
      </c>
      <c r="CS20" s="622"/>
      <c r="CT20" s="622"/>
      <c r="CU20" s="622"/>
      <c r="CV20" s="622"/>
      <c r="CW20" s="622"/>
      <c r="CX20" s="622"/>
      <c r="CY20" s="623"/>
      <c r="CZ20" s="659">
        <v>100</v>
      </c>
      <c r="DA20" s="659"/>
      <c r="DB20" s="659"/>
      <c r="DC20" s="659"/>
      <c r="DD20" s="627">
        <v>1959958</v>
      </c>
      <c r="DE20" s="622"/>
      <c r="DF20" s="622"/>
      <c r="DG20" s="622"/>
      <c r="DH20" s="622"/>
      <c r="DI20" s="622"/>
      <c r="DJ20" s="622"/>
      <c r="DK20" s="622"/>
      <c r="DL20" s="622"/>
      <c r="DM20" s="622"/>
      <c r="DN20" s="622"/>
      <c r="DO20" s="622"/>
      <c r="DP20" s="623"/>
      <c r="DQ20" s="627">
        <v>4427219</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1550638</v>
      </c>
      <c r="S21" s="622"/>
      <c r="T21" s="622"/>
      <c r="U21" s="622"/>
      <c r="V21" s="622"/>
      <c r="W21" s="622"/>
      <c r="X21" s="622"/>
      <c r="Y21" s="623"/>
      <c r="Z21" s="659">
        <v>19.899999999999999</v>
      </c>
      <c r="AA21" s="659"/>
      <c r="AB21" s="659"/>
      <c r="AC21" s="659"/>
      <c r="AD21" s="660">
        <v>1422363</v>
      </c>
      <c r="AE21" s="660"/>
      <c r="AF21" s="660"/>
      <c r="AG21" s="660"/>
      <c r="AH21" s="660"/>
      <c r="AI21" s="660"/>
      <c r="AJ21" s="660"/>
      <c r="AK21" s="660"/>
      <c r="AL21" s="624">
        <v>39.1</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52</v>
      </c>
      <c r="BH21" s="622"/>
      <c r="BI21" s="622"/>
      <c r="BJ21" s="622"/>
      <c r="BK21" s="622"/>
      <c r="BL21" s="622"/>
      <c r="BM21" s="622"/>
      <c r="BN21" s="623"/>
      <c r="BO21" s="659">
        <v>0</v>
      </c>
      <c r="BP21" s="659"/>
      <c r="BQ21" s="659"/>
      <c r="BR21" s="659"/>
      <c r="BS21" s="660" t="s">
        <v>121</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1422363</v>
      </c>
      <c r="S22" s="622"/>
      <c r="T22" s="622"/>
      <c r="U22" s="622"/>
      <c r="V22" s="622"/>
      <c r="W22" s="622"/>
      <c r="X22" s="622"/>
      <c r="Y22" s="623"/>
      <c r="Z22" s="659">
        <v>18.3</v>
      </c>
      <c r="AA22" s="659"/>
      <c r="AB22" s="659"/>
      <c r="AC22" s="659"/>
      <c r="AD22" s="660">
        <v>1422363</v>
      </c>
      <c r="AE22" s="660"/>
      <c r="AF22" s="660"/>
      <c r="AG22" s="660"/>
      <c r="AH22" s="660"/>
      <c r="AI22" s="660"/>
      <c r="AJ22" s="660"/>
      <c r="AK22" s="660"/>
      <c r="AL22" s="624">
        <v>39.1</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128275</v>
      </c>
      <c r="S23" s="622"/>
      <c r="T23" s="622"/>
      <c r="U23" s="622"/>
      <c r="V23" s="622"/>
      <c r="W23" s="622"/>
      <c r="X23" s="622"/>
      <c r="Y23" s="623"/>
      <c r="Z23" s="659">
        <v>1.6</v>
      </c>
      <c r="AA23" s="659"/>
      <c r="AB23" s="659"/>
      <c r="AC23" s="659"/>
      <c r="AD23" s="660" t="s">
        <v>121</v>
      </c>
      <c r="AE23" s="660"/>
      <c r="AF23" s="660"/>
      <c r="AG23" s="660"/>
      <c r="AH23" s="660"/>
      <c r="AI23" s="660"/>
      <c r="AJ23" s="660"/>
      <c r="AK23" s="660"/>
      <c r="AL23" s="624" t="s">
        <v>121</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2730650</v>
      </c>
      <c r="CS24" s="677"/>
      <c r="CT24" s="677"/>
      <c r="CU24" s="677"/>
      <c r="CV24" s="677"/>
      <c r="CW24" s="677"/>
      <c r="CX24" s="677"/>
      <c r="CY24" s="702"/>
      <c r="CZ24" s="703">
        <v>36</v>
      </c>
      <c r="DA24" s="685"/>
      <c r="DB24" s="685"/>
      <c r="DC24" s="705"/>
      <c r="DD24" s="701">
        <v>1833181</v>
      </c>
      <c r="DE24" s="677"/>
      <c r="DF24" s="677"/>
      <c r="DG24" s="677"/>
      <c r="DH24" s="677"/>
      <c r="DI24" s="677"/>
      <c r="DJ24" s="677"/>
      <c r="DK24" s="702"/>
      <c r="DL24" s="701">
        <v>1610872</v>
      </c>
      <c r="DM24" s="677"/>
      <c r="DN24" s="677"/>
      <c r="DO24" s="677"/>
      <c r="DP24" s="677"/>
      <c r="DQ24" s="677"/>
      <c r="DR24" s="677"/>
      <c r="DS24" s="677"/>
      <c r="DT24" s="677"/>
      <c r="DU24" s="677"/>
      <c r="DV24" s="702"/>
      <c r="DW24" s="703">
        <v>43.8</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3754872</v>
      </c>
      <c r="S25" s="622"/>
      <c r="T25" s="622"/>
      <c r="U25" s="622"/>
      <c r="V25" s="622"/>
      <c r="W25" s="622"/>
      <c r="X25" s="622"/>
      <c r="Y25" s="623"/>
      <c r="Z25" s="659">
        <v>48.3</v>
      </c>
      <c r="AA25" s="659"/>
      <c r="AB25" s="659"/>
      <c r="AC25" s="659"/>
      <c r="AD25" s="660">
        <v>3626597</v>
      </c>
      <c r="AE25" s="660"/>
      <c r="AF25" s="660"/>
      <c r="AG25" s="660"/>
      <c r="AH25" s="660"/>
      <c r="AI25" s="660"/>
      <c r="AJ25" s="660"/>
      <c r="AK25" s="660"/>
      <c r="AL25" s="624">
        <v>99.6</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966132</v>
      </c>
      <c r="CS25" s="634"/>
      <c r="CT25" s="634"/>
      <c r="CU25" s="634"/>
      <c r="CV25" s="634"/>
      <c r="CW25" s="634"/>
      <c r="CX25" s="634"/>
      <c r="CY25" s="635"/>
      <c r="CZ25" s="624">
        <v>12.7</v>
      </c>
      <c r="DA25" s="636"/>
      <c r="DB25" s="636"/>
      <c r="DC25" s="637"/>
      <c r="DD25" s="627">
        <v>885982</v>
      </c>
      <c r="DE25" s="634"/>
      <c r="DF25" s="634"/>
      <c r="DG25" s="634"/>
      <c r="DH25" s="634"/>
      <c r="DI25" s="634"/>
      <c r="DJ25" s="634"/>
      <c r="DK25" s="635"/>
      <c r="DL25" s="627">
        <v>810761</v>
      </c>
      <c r="DM25" s="634"/>
      <c r="DN25" s="634"/>
      <c r="DO25" s="634"/>
      <c r="DP25" s="634"/>
      <c r="DQ25" s="634"/>
      <c r="DR25" s="634"/>
      <c r="DS25" s="634"/>
      <c r="DT25" s="634"/>
      <c r="DU25" s="634"/>
      <c r="DV25" s="635"/>
      <c r="DW25" s="624">
        <v>22.1</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914</v>
      </c>
      <c r="S26" s="622"/>
      <c r="T26" s="622"/>
      <c r="U26" s="622"/>
      <c r="V26" s="622"/>
      <c r="W26" s="622"/>
      <c r="X26" s="622"/>
      <c r="Y26" s="623"/>
      <c r="Z26" s="659">
        <v>0</v>
      </c>
      <c r="AA26" s="659"/>
      <c r="AB26" s="659"/>
      <c r="AC26" s="659"/>
      <c r="AD26" s="660">
        <v>914</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527562</v>
      </c>
      <c r="CS26" s="622"/>
      <c r="CT26" s="622"/>
      <c r="CU26" s="622"/>
      <c r="CV26" s="622"/>
      <c r="CW26" s="622"/>
      <c r="CX26" s="622"/>
      <c r="CY26" s="623"/>
      <c r="CZ26" s="624">
        <v>7</v>
      </c>
      <c r="DA26" s="636"/>
      <c r="DB26" s="636"/>
      <c r="DC26" s="637"/>
      <c r="DD26" s="627">
        <v>495205</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39547</v>
      </c>
      <c r="S27" s="622"/>
      <c r="T27" s="622"/>
      <c r="U27" s="622"/>
      <c r="V27" s="622"/>
      <c r="W27" s="622"/>
      <c r="X27" s="622"/>
      <c r="Y27" s="623"/>
      <c r="Z27" s="659">
        <v>0.5</v>
      </c>
      <c r="AA27" s="659"/>
      <c r="AB27" s="659"/>
      <c r="AC27" s="659"/>
      <c r="AD27" s="660">
        <v>7744</v>
      </c>
      <c r="AE27" s="660"/>
      <c r="AF27" s="660"/>
      <c r="AG27" s="660"/>
      <c r="AH27" s="660"/>
      <c r="AI27" s="660"/>
      <c r="AJ27" s="660"/>
      <c r="AK27" s="660"/>
      <c r="AL27" s="624">
        <v>0.2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1735429</v>
      </c>
      <c r="BH27" s="622"/>
      <c r="BI27" s="622"/>
      <c r="BJ27" s="622"/>
      <c r="BK27" s="622"/>
      <c r="BL27" s="622"/>
      <c r="BM27" s="622"/>
      <c r="BN27" s="623"/>
      <c r="BO27" s="659">
        <v>100</v>
      </c>
      <c r="BP27" s="659"/>
      <c r="BQ27" s="659"/>
      <c r="BR27" s="659"/>
      <c r="BS27" s="660" t="s">
        <v>121</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1280206</v>
      </c>
      <c r="CS27" s="634"/>
      <c r="CT27" s="634"/>
      <c r="CU27" s="634"/>
      <c r="CV27" s="634"/>
      <c r="CW27" s="634"/>
      <c r="CX27" s="634"/>
      <c r="CY27" s="635"/>
      <c r="CZ27" s="624">
        <v>16.899999999999999</v>
      </c>
      <c r="DA27" s="636"/>
      <c r="DB27" s="636"/>
      <c r="DC27" s="637"/>
      <c r="DD27" s="627">
        <v>477662</v>
      </c>
      <c r="DE27" s="634"/>
      <c r="DF27" s="634"/>
      <c r="DG27" s="634"/>
      <c r="DH27" s="634"/>
      <c r="DI27" s="634"/>
      <c r="DJ27" s="634"/>
      <c r="DK27" s="635"/>
      <c r="DL27" s="627">
        <v>330574</v>
      </c>
      <c r="DM27" s="634"/>
      <c r="DN27" s="634"/>
      <c r="DO27" s="634"/>
      <c r="DP27" s="634"/>
      <c r="DQ27" s="634"/>
      <c r="DR27" s="634"/>
      <c r="DS27" s="634"/>
      <c r="DT27" s="634"/>
      <c r="DU27" s="634"/>
      <c r="DV27" s="635"/>
      <c r="DW27" s="624">
        <v>9</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79482</v>
      </c>
      <c r="S28" s="622"/>
      <c r="T28" s="622"/>
      <c r="U28" s="622"/>
      <c r="V28" s="622"/>
      <c r="W28" s="622"/>
      <c r="X28" s="622"/>
      <c r="Y28" s="623"/>
      <c r="Z28" s="659">
        <v>1</v>
      </c>
      <c r="AA28" s="659"/>
      <c r="AB28" s="659"/>
      <c r="AC28" s="659"/>
      <c r="AD28" s="660">
        <v>3954</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484312</v>
      </c>
      <c r="CS28" s="622"/>
      <c r="CT28" s="622"/>
      <c r="CU28" s="622"/>
      <c r="CV28" s="622"/>
      <c r="CW28" s="622"/>
      <c r="CX28" s="622"/>
      <c r="CY28" s="623"/>
      <c r="CZ28" s="624">
        <v>6.4</v>
      </c>
      <c r="DA28" s="636"/>
      <c r="DB28" s="636"/>
      <c r="DC28" s="637"/>
      <c r="DD28" s="627">
        <v>469537</v>
      </c>
      <c r="DE28" s="622"/>
      <c r="DF28" s="622"/>
      <c r="DG28" s="622"/>
      <c r="DH28" s="622"/>
      <c r="DI28" s="622"/>
      <c r="DJ28" s="622"/>
      <c r="DK28" s="623"/>
      <c r="DL28" s="627">
        <v>469537</v>
      </c>
      <c r="DM28" s="622"/>
      <c r="DN28" s="622"/>
      <c r="DO28" s="622"/>
      <c r="DP28" s="622"/>
      <c r="DQ28" s="622"/>
      <c r="DR28" s="622"/>
      <c r="DS28" s="622"/>
      <c r="DT28" s="622"/>
      <c r="DU28" s="622"/>
      <c r="DV28" s="623"/>
      <c r="DW28" s="624">
        <v>12.8</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6916</v>
      </c>
      <c r="S29" s="622"/>
      <c r="T29" s="622"/>
      <c r="U29" s="622"/>
      <c r="V29" s="622"/>
      <c r="W29" s="622"/>
      <c r="X29" s="622"/>
      <c r="Y29" s="623"/>
      <c r="Z29" s="659">
        <v>0.1</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484312</v>
      </c>
      <c r="CS29" s="634"/>
      <c r="CT29" s="634"/>
      <c r="CU29" s="634"/>
      <c r="CV29" s="634"/>
      <c r="CW29" s="634"/>
      <c r="CX29" s="634"/>
      <c r="CY29" s="635"/>
      <c r="CZ29" s="624">
        <v>6.4</v>
      </c>
      <c r="DA29" s="636"/>
      <c r="DB29" s="636"/>
      <c r="DC29" s="637"/>
      <c r="DD29" s="627">
        <v>469537</v>
      </c>
      <c r="DE29" s="634"/>
      <c r="DF29" s="634"/>
      <c r="DG29" s="634"/>
      <c r="DH29" s="634"/>
      <c r="DI29" s="634"/>
      <c r="DJ29" s="634"/>
      <c r="DK29" s="635"/>
      <c r="DL29" s="627">
        <v>469537</v>
      </c>
      <c r="DM29" s="634"/>
      <c r="DN29" s="634"/>
      <c r="DO29" s="634"/>
      <c r="DP29" s="634"/>
      <c r="DQ29" s="634"/>
      <c r="DR29" s="634"/>
      <c r="DS29" s="634"/>
      <c r="DT29" s="634"/>
      <c r="DU29" s="634"/>
      <c r="DV29" s="635"/>
      <c r="DW29" s="624">
        <v>12.8</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993841</v>
      </c>
      <c r="S30" s="622"/>
      <c r="T30" s="622"/>
      <c r="U30" s="622"/>
      <c r="V30" s="622"/>
      <c r="W30" s="622"/>
      <c r="X30" s="622"/>
      <c r="Y30" s="623"/>
      <c r="Z30" s="659">
        <v>12.8</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459466</v>
      </c>
      <c r="CS30" s="622"/>
      <c r="CT30" s="622"/>
      <c r="CU30" s="622"/>
      <c r="CV30" s="622"/>
      <c r="CW30" s="622"/>
      <c r="CX30" s="622"/>
      <c r="CY30" s="623"/>
      <c r="CZ30" s="624">
        <v>6.1</v>
      </c>
      <c r="DA30" s="636"/>
      <c r="DB30" s="636"/>
      <c r="DC30" s="637"/>
      <c r="DD30" s="627">
        <v>446987</v>
      </c>
      <c r="DE30" s="622"/>
      <c r="DF30" s="622"/>
      <c r="DG30" s="622"/>
      <c r="DH30" s="622"/>
      <c r="DI30" s="622"/>
      <c r="DJ30" s="622"/>
      <c r="DK30" s="623"/>
      <c r="DL30" s="627">
        <v>446987</v>
      </c>
      <c r="DM30" s="622"/>
      <c r="DN30" s="622"/>
      <c r="DO30" s="622"/>
      <c r="DP30" s="622"/>
      <c r="DQ30" s="622"/>
      <c r="DR30" s="622"/>
      <c r="DS30" s="622"/>
      <c r="DT30" s="622"/>
      <c r="DU30" s="622"/>
      <c r="DV30" s="623"/>
      <c r="DW30" s="624">
        <v>12.2</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98.9</v>
      </c>
      <c r="BH31" s="684"/>
      <c r="BI31" s="684"/>
      <c r="BJ31" s="684"/>
      <c r="BK31" s="684"/>
      <c r="BL31" s="684"/>
      <c r="BM31" s="685">
        <v>95.9</v>
      </c>
      <c r="BN31" s="684"/>
      <c r="BO31" s="684"/>
      <c r="BP31" s="684"/>
      <c r="BQ31" s="686"/>
      <c r="BR31" s="683">
        <v>99.2</v>
      </c>
      <c r="BS31" s="684"/>
      <c r="BT31" s="684"/>
      <c r="BU31" s="684"/>
      <c r="BV31" s="684"/>
      <c r="BW31" s="684"/>
      <c r="BX31" s="685">
        <v>95.9</v>
      </c>
      <c r="BY31" s="684"/>
      <c r="BZ31" s="684"/>
      <c r="CA31" s="684"/>
      <c r="CB31" s="686"/>
      <c r="CD31" s="642"/>
      <c r="CE31" s="643"/>
      <c r="CF31" s="618" t="s">
        <v>300</v>
      </c>
      <c r="CG31" s="619"/>
      <c r="CH31" s="619"/>
      <c r="CI31" s="619"/>
      <c r="CJ31" s="619"/>
      <c r="CK31" s="619"/>
      <c r="CL31" s="619"/>
      <c r="CM31" s="619"/>
      <c r="CN31" s="619"/>
      <c r="CO31" s="619"/>
      <c r="CP31" s="619"/>
      <c r="CQ31" s="620"/>
      <c r="CR31" s="621">
        <v>24846</v>
      </c>
      <c r="CS31" s="634"/>
      <c r="CT31" s="634"/>
      <c r="CU31" s="634"/>
      <c r="CV31" s="634"/>
      <c r="CW31" s="634"/>
      <c r="CX31" s="634"/>
      <c r="CY31" s="635"/>
      <c r="CZ31" s="624">
        <v>0.3</v>
      </c>
      <c r="DA31" s="636"/>
      <c r="DB31" s="636"/>
      <c r="DC31" s="637"/>
      <c r="DD31" s="627">
        <v>22550</v>
      </c>
      <c r="DE31" s="634"/>
      <c r="DF31" s="634"/>
      <c r="DG31" s="634"/>
      <c r="DH31" s="634"/>
      <c r="DI31" s="634"/>
      <c r="DJ31" s="634"/>
      <c r="DK31" s="635"/>
      <c r="DL31" s="627">
        <v>22550</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498562</v>
      </c>
      <c r="S32" s="622"/>
      <c r="T32" s="622"/>
      <c r="U32" s="622"/>
      <c r="V32" s="622"/>
      <c r="W32" s="622"/>
      <c r="X32" s="622"/>
      <c r="Y32" s="623"/>
      <c r="Z32" s="659">
        <v>6.4</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4"/>
      <c r="AU32" s="214" t="s">
        <v>302</v>
      </c>
      <c r="AX32" s="618" t="s">
        <v>303</v>
      </c>
      <c r="AY32" s="619"/>
      <c r="AZ32" s="619"/>
      <c r="BA32" s="619"/>
      <c r="BB32" s="619"/>
      <c r="BC32" s="619"/>
      <c r="BD32" s="619"/>
      <c r="BE32" s="619"/>
      <c r="BF32" s="620"/>
      <c r="BG32" s="687">
        <v>98.2</v>
      </c>
      <c r="BH32" s="634"/>
      <c r="BI32" s="634"/>
      <c r="BJ32" s="634"/>
      <c r="BK32" s="634"/>
      <c r="BL32" s="634"/>
      <c r="BM32" s="625">
        <v>96.1</v>
      </c>
      <c r="BN32" s="634"/>
      <c r="BO32" s="634"/>
      <c r="BP32" s="634"/>
      <c r="BQ32" s="657"/>
      <c r="BR32" s="687">
        <v>99.2</v>
      </c>
      <c r="BS32" s="634"/>
      <c r="BT32" s="634"/>
      <c r="BU32" s="634"/>
      <c r="BV32" s="634"/>
      <c r="BW32" s="634"/>
      <c r="BX32" s="625">
        <v>96.8</v>
      </c>
      <c r="BY32" s="634"/>
      <c r="BZ32" s="634"/>
      <c r="CA32" s="634"/>
      <c r="CB32" s="657"/>
      <c r="CD32" s="644"/>
      <c r="CE32" s="645"/>
      <c r="CF32" s="618" t="s">
        <v>304</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44441</v>
      </c>
      <c r="S33" s="622"/>
      <c r="T33" s="622"/>
      <c r="U33" s="622"/>
      <c r="V33" s="622"/>
      <c r="W33" s="622"/>
      <c r="X33" s="622"/>
      <c r="Y33" s="623"/>
      <c r="Z33" s="659">
        <v>0.6</v>
      </c>
      <c r="AA33" s="659"/>
      <c r="AB33" s="659"/>
      <c r="AC33" s="659"/>
      <c r="AD33" s="660">
        <v>32</v>
      </c>
      <c r="AE33" s="660"/>
      <c r="AF33" s="660"/>
      <c r="AG33" s="660"/>
      <c r="AH33" s="660"/>
      <c r="AI33" s="660"/>
      <c r="AJ33" s="660"/>
      <c r="AK33" s="660"/>
      <c r="AL33" s="624">
        <v>0</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99.2</v>
      </c>
      <c r="BH33" s="606"/>
      <c r="BI33" s="606"/>
      <c r="BJ33" s="606"/>
      <c r="BK33" s="606"/>
      <c r="BL33" s="606"/>
      <c r="BM33" s="652">
        <v>95.4</v>
      </c>
      <c r="BN33" s="606"/>
      <c r="BO33" s="606"/>
      <c r="BP33" s="606"/>
      <c r="BQ33" s="669"/>
      <c r="BR33" s="682">
        <v>99.1</v>
      </c>
      <c r="BS33" s="606"/>
      <c r="BT33" s="606"/>
      <c r="BU33" s="606"/>
      <c r="BV33" s="606"/>
      <c r="BW33" s="606"/>
      <c r="BX33" s="652">
        <v>94.7</v>
      </c>
      <c r="BY33" s="606"/>
      <c r="BZ33" s="606"/>
      <c r="CA33" s="606"/>
      <c r="CB33" s="669"/>
      <c r="CD33" s="618" t="s">
        <v>307</v>
      </c>
      <c r="CE33" s="619"/>
      <c r="CF33" s="619"/>
      <c r="CG33" s="619"/>
      <c r="CH33" s="619"/>
      <c r="CI33" s="619"/>
      <c r="CJ33" s="619"/>
      <c r="CK33" s="619"/>
      <c r="CL33" s="619"/>
      <c r="CM33" s="619"/>
      <c r="CN33" s="619"/>
      <c r="CO33" s="619"/>
      <c r="CP33" s="619"/>
      <c r="CQ33" s="620"/>
      <c r="CR33" s="621">
        <v>2892824</v>
      </c>
      <c r="CS33" s="634"/>
      <c r="CT33" s="634"/>
      <c r="CU33" s="634"/>
      <c r="CV33" s="634"/>
      <c r="CW33" s="634"/>
      <c r="CX33" s="634"/>
      <c r="CY33" s="635"/>
      <c r="CZ33" s="624">
        <v>38.1</v>
      </c>
      <c r="DA33" s="636"/>
      <c r="DB33" s="636"/>
      <c r="DC33" s="637"/>
      <c r="DD33" s="627">
        <v>2422284</v>
      </c>
      <c r="DE33" s="634"/>
      <c r="DF33" s="634"/>
      <c r="DG33" s="634"/>
      <c r="DH33" s="634"/>
      <c r="DI33" s="634"/>
      <c r="DJ33" s="634"/>
      <c r="DK33" s="635"/>
      <c r="DL33" s="627">
        <v>1302188</v>
      </c>
      <c r="DM33" s="634"/>
      <c r="DN33" s="634"/>
      <c r="DO33" s="634"/>
      <c r="DP33" s="634"/>
      <c r="DQ33" s="634"/>
      <c r="DR33" s="634"/>
      <c r="DS33" s="634"/>
      <c r="DT33" s="634"/>
      <c r="DU33" s="634"/>
      <c r="DV33" s="635"/>
      <c r="DW33" s="624">
        <v>35.4</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28541</v>
      </c>
      <c r="S34" s="622"/>
      <c r="T34" s="622"/>
      <c r="U34" s="622"/>
      <c r="V34" s="622"/>
      <c r="W34" s="622"/>
      <c r="X34" s="622"/>
      <c r="Y34" s="623"/>
      <c r="Z34" s="659">
        <v>0.4</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990416</v>
      </c>
      <c r="CS34" s="622"/>
      <c r="CT34" s="622"/>
      <c r="CU34" s="622"/>
      <c r="CV34" s="622"/>
      <c r="CW34" s="622"/>
      <c r="CX34" s="622"/>
      <c r="CY34" s="623"/>
      <c r="CZ34" s="624">
        <v>13.1</v>
      </c>
      <c r="DA34" s="636"/>
      <c r="DB34" s="636"/>
      <c r="DC34" s="637"/>
      <c r="DD34" s="627">
        <v>786242</v>
      </c>
      <c r="DE34" s="622"/>
      <c r="DF34" s="622"/>
      <c r="DG34" s="622"/>
      <c r="DH34" s="622"/>
      <c r="DI34" s="622"/>
      <c r="DJ34" s="622"/>
      <c r="DK34" s="623"/>
      <c r="DL34" s="627">
        <v>556242</v>
      </c>
      <c r="DM34" s="622"/>
      <c r="DN34" s="622"/>
      <c r="DO34" s="622"/>
      <c r="DP34" s="622"/>
      <c r="DQ34" s="622"/>
      <c r="DR34" s="622"/>
      <c r="DS34" s="622"/>
      <c r="DT34" s="622"/>
      <c r="DU34" s="622"/>
      <c r="DV34" s="623"/>
      <c r="DW34" s="624">
        <v>15.1</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841505</v>
      </c>
      <c r="S35" s="622"/>
      <c r="T35" s="622"/>
      <c r="U35" s="622"/>
      <c r="V35" s="622"/>
      <c r="W35" s="622"/>
      <c r="X35" s="622"/>
      <c r="Y35" s="623"/>
      <c r="Z35" s="659">
        <v>10.8</v>
      </c>
      <c r="AA35" s="659"/>
      <c r="AB35" s="659"/>
      <c r="AC35" s="659"/>
      <c r="AD35" s="660" t="s">
        <v>121</v>
      </c>
      <c r="AE35" s="660"/>
      <c r="AF35" s="660"/>
      <c r="AG35" s="660"/>
      <c r="AH35" s="660"/>
      <c r="AI35" s="660"/>
      <c r="AJ35" s="660"/>
      <c r="AK35" s="660"/>
      <c r="AL35" s="624" t="s">
        <v>121</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13369</v>
      </c>
      <c r="CS35" s="634"/>
      <c r="CT35" s="634"/>
      <c r="CU35" s="634"/>
      <c r="CV35" s="634"/>
      <c r="CW35" s="634"/>
      <c r="CX35" s="634"/>
      <c r="CY35" s="635"/>
      <c r="CZ35" s="624">
        <v>0.2</v>
      </c>
      <c r="DA35" s="636"/>
      <c r="DB35" s="636"/>
      <c r="DC35" s="637"/>
      <c r="DD35" s="627">
        <v>11075</v>
      </c>
      <c r="DE35" s="634"/>
      <c r="DF35" s="634"/>
      <c r="DG35" s="634"/>
      <c r="DH35" s="634"/>
      <c r="DI35" s="634"/>
      <c r="DJ35" s="634"/>
      <c r="DK35" s="635"/>
      <c r="DL35" s="627">
        <v>11075</v>
      </c>
      <c r="DM35" s="634"/>
      <c r="DN35" s="634"/>
      <c r="DO35" s="634"/>
      <c r="DP35" s="634"/>
      <c r="DQ35" s="634"/>
      <c r="DR35" s="634"/>
      <c r="DS35" s="634"/>
      <c r="DT35" s="634"/>
      <c r="DU35" s="634"/>
      <c r="DV35" s="635"/>
      <c r="DW35" s="624">
        <v>0.3</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310622</v>
      </c>
      <c r="S36" s="622"/>
      <c r="T36" s="622"/>
      <c r="U36" s="622"/>
      <c r="V36" s="622"/>
      <c r="W36" s="622"/>
      <c r="X36" s="622"/>
      <c r="Y36" s="623"/>
      <c r="Z36" s="659">
        <v>4</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6">
        <v>683810</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8826</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1309032</v>
      </c>
      <c r="CS36" s="622"/>
      <c r="CT36" s="622"/>
      <c r="CU36" s="622"/>
      <c r="CV36" s="622"/>
      <c r="CW36" s="622"/>
      <c r="CX36" s="622"/>
      <c r="CY36" s="623"/>
      <c r="CZ36" s="624">
        <v>17.3</v>
      </c>
      <c r="DA36" s="636"/>
      <c r="DB36" s="636"/>
      <c r="DC36" s="637"/>
      <c r="DD36" s="627">
        <v>1194239</v>
      </c>
      <c r="DE36" s="622"/>
      <c r="DF36" s="622"/>
      <c r="DG36" s="622"/>
      <c r="DH36" s="622"/>
      <c r="DI36" s="622"/>
      <c r="DJ36" s="622"/>
      <c r="DK36" s="623"/>
      <c r="DL36" s="627">
        <v>486455</v>
      </c>
      <c r="DM36" s="622"/>
      <c r="DN36" s="622"/>
      <c r="DO36" s="622"/>
      <c r="DP36" s="622"/>
      <c r="DQ36" s="622"/>
      <c r="DR36" s="622"/>
      <c r="DS36" s="622"/>
      <c r="DT36" s="622"/>
      <c r="DU36" s="622"/>
      <c r="DV36" s="623"/>
      <c r="DW36" s="624">
        <v>13.2</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190025</v>
      </c>
      <c r="S37" s="622"/>
      <c r="T37" s="622"/>
      <c r="U37" s="622"/>
      <c r="V37" s="622"/>
      <c r="W37" s="622"/>
      <c r="X37" s="622"/>
      <c r="Y37" s="623"/>
      <c r="Z37" s="659">
        <v>2.4</v>
      </c>
      <c r="AA37" s="659"/>
      <c r="AB37" s="659"/>
      <c r="AC37" s="659"/>
      <c r="AD37" s="660">
        <v>2862</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220000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8282</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347147</v>
      </c>
      <c r="CS37" s="634"/>
      <c r="CT37" s="634"/>
      <c r="CU37" s="634"/>
      <c r="CV37" s="634"/>
      <c r="CW37" s="634"/>
      <c r="CX37" s="634"/>
      <c r="CY37" s="635"/>
      <c r="CZ37" s="624">
        <v>4.5999999999999996</v>
      </c>
      <c r="DA37" s="636"/>
      <c r="DB37" s="636"/>
      <c r="DC37" s="637"/>
      <c r="DD37" s="627">
        <v>347147</v>
      </c>
      <c r="DE37" s="634"/>
      <c r="DF37" s="634"/>
      <c r="DG37" s="634"/>
      <c r="DH37" s="634"/>
      <c r="DI37" s="634"/>
      <c r="DJ37" s="634"/>
      <c r="DK37" s="635"/>
      <c r="DL37" s="627">
        <v>235228</v>
      </c>
      <c r="DM37" s="634"/>
      <c r="DN37" s="634"/>
      <c r="DO37" s="634"/>
      <c r="DP37" s="634"/>
      <c r="DQ37" s="634"/>
      <c r="DR37" s="634"/>
      <c r="DS37" s="634"/>
      <c r="DT37" s="634"/>
      <c r="DU37" s="634"/>
      <c r="DV37" s="635"/>
      <c r="DW37" s="624">
        <v>6.4</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989916</v>
      </c>
      <c r="S38" s="622"/>
      <c r="T38" s="622"/>
      <c r="U38" s="622"/>
      <c r="V38" s="622"/>
      <c r="W38" s="622"/>
      <c r="X38" s="622"/>
      <c r="Y38" s="623"/>
      <c r="Z38" s="659">
        <v>12.7</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51000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1481</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354464</v>
      </c>
      <c r="CS38" s="622"/>
      <c r="CT38" s="622"/>
      <c r="CU38" s="622"/>
      <c r="CV38" s="622"/>
      <c r="CW38" s="622"/>
      <c r="CX38" s="622"/>
      <c r="CY38" s="623"/>
      <c r="CZ38" s="624">
        <v>4.7</v>
      </c>
      <c r="DA38" s="636"/>
      <c r="DB38" s="636"/>
      <c r="DC38" s="637"/>
      <c r="DD38" s="627">
        <v>273410</v>
      </c>
      <c r="DE38" s="622"/>
      <c r="DF38" s="622"/>
      <c r="DG38" s="622"/>
      <c r="DH38" s="622"/>
      <c r="DI38" s="622"/>
      <c r="DJ38" s="622"/>
      <c r="DK38" s="623"/>
      <c r="DL38" s="627">
        <v>244094</v>
      </c>
      <c r="DM38" s="622"/>
      <c r="DN38" s="622"/>
      <c r="DO38" s="622"/>
      <c r="DP38" s="622"/>
      <c r="DQ38" s="622"/>
      <c r="DR38" s="622"/>
      <c r="DS38" s="622"/>
      <c r="DT38" s="622"/>
      <c r="DU38" s="622"/>
      <c r="DV38" s="623"/>
      <c r="DW38" s="624">
        <v>6.6</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v>40999</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2419</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152221</v>
      </c>
      <c r="CS39" s="634"/>
      <c r="CT39" s="634"/>
      <c r="CU39" s="634"/>
      <c r="CV39" s="634"/>
      <c r="CW39" s="634"/>
      <c r="CX39" s="634"/>
      <c r="CY39" s="635"/>
      <c r="CZ39" s="624">
        <v>2</v>
      </c>
      <c r="DA39" s="636"/>
      <c r="DB39" s="636"/>
      <c r="DC39" s="637"/>
      <c r="DD39" s="627">
        <v>122996</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32516</v>
      </c>
      <c r="S40" s="622"/>
      <c r="T40" s="622"/>
      <c r="U40" s="622"/>
      <c r="V40" s="622"/>
      <c r="W40" s="622"/>
      <c r="X40" s="622"/>
      <c r="Y40" s="623"/>
      <c r="Z40" s="659">
        <v>0.4</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v>17347</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76</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73322</v>
      </c>
      <c r="CS40" s="622"/>
      <c r="CT40" s="622"/>
      <c r="CU40" s="622"/>
      <c r="CV40" s="622"/>
      <c r="CW40" s="622"/>
      <c r="CX40" s="622"/>
      <c r="CY40" s="623"/>
      <c r="CZ40" s="624">
        <v>1</v>
      </c>
      <c r="DA40" s="636"/>
      <c r="DB40" s="636"/>
      <c r="DC40" s="637"/>
      <c r="DD40" s="627">
        <v>34322</v>
      </c>
      <c r="DE40" s="622"/>
      <c r="DF40" s="622"/>
      <c r="DG40" s="622"/>
      <c r="DH40" s="622"/>
      <c r="DI40" s="622"/>
      <c r="DJ40" s="622"/>
      <c r="DK40" s="623"/>
      <c r="DL40" s="627">
        <v>4322</v>
      </c>
      <c r="DM40" s="622"/>
      <c r="DN40" s="622"/>
      <c r="DO40" s="622"/>
      <c r="DP40" s="622"/>
      <c r="DQ40" s="622"/>
      <c r="DR40" s="622"/>
      <c r="DS40" s="622"/>
      <c r="DT40" s="622"/>
      <c r="DU40" s="622"/>
      <c r="DV40" s="623"/>
      <c r="DW40" s="624">
        <v>0.1</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7779184</v>
      </c>
      <c r="S41" s="646"/>
      <c r="T41" s="646"/>
      <c r="U41" s="646"/>
      <c r="V41" s="646"/>
      <c r="W41" s="646"/>
      <c r="X41" s="646"/>
      <c r="Y41" s="649"/>
      <c r="Z41" s="650">
        <v>100</v>
      </c>
      <c r="AA41" s="650"/>
      <c r="AB41" s="650"/>
      <c r="AC41" s="650"/>
      <c r="AD41" s="651">
        <v>3642103</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103559</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323</v>
      </c>
      <c r="AR42" s="667"/>
      <c r="AS42" s="667"/>
      <c r="AT42" s="667"/>
      <c r="AU42" s="667"/>
      <c r="AV42" s="667"/>
      <c r="AW42" s="667"/>
      <c r="AX42" s="667"/>
      <c r="AY42" s="668"/>
      <c r="AZ42" s="605">
        <v>250905</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381</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1959958</v>
      </c>
      <c r="CS42" s="634"/>
      <c r="CT42" s="634"/>
      <c r="CU42" s="634"/>
      <c r="CV42" s="634"/>
      <c r="CW42" s="634"/>
      <c r="CX42" s="634"/>
      <c r="CY42" s="635"/>
      <c r="CZ42" s="624">
        <v>25.8</v>
      </c>
      <c r="DA42" s="636"/>
      <c r="DB42" s="636"/>
      <c r="DC42" s="637"/>
      <c r="DD42" s="627">
        <v>171754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341</v>
      </c>
      <c r="CD43" s="618" t="s">
        <v>342</v>
      </c>
      <c r="CE43" s="619"/>
      <c r="CF43" s="619"/>
      <c r="CG43" s="619"/>
      <c r="CH43" s="619"/>
      <c r="CI43" s="619"/>
      <c r="CJ43" s="619"/>
      <c r="CK43" s="619"/>
      <c r="CL43" s="619"/>
      <c r="CM43" s="619"/>
      <c r="CN43" s="619"/>
      <c r="CO43" s="619"/>
      <c r="CP43" s="619"/>
      <c r="CQ43" s="620"/>
      <c r="CR43" s="621">
        <v>4351</v>
      </c>
      <c r="CS43" s="634"/>
      <c r="CT43" s="634"/>
      <c r="CU43" s="634"/>
      <c r="CV43" s="634"/>
      <c r="CW43" s="634"/>
      <c r="CX43" s="634"/>
      <c r="CY43" s="635"/>
      <c r="CZ43" s="624">
        <v>0.1</v>
      </c>
      <c r="DA43" s="636"/>
      <c r="DB43" s="636"/>
      <c r="DC43" s="637"/>
      <c r="DD43" s="627" t="s">
        <v>121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344</v>
      </c>
      <c r="CG44" s="619"/>
      <c r="CH44" s="619"/>
      <c r="CI44" s="619"/>
      <c r="CJ44" s="619"/>
      <c r="CK44" s="619"/>
      <c r="CL44" s="619"/>
      <c r="CM44" s="619"/>
      <c r="CN44" s="619"/>
      <c r="CO44" s="619"/>
      <c r="CP44" s="619"/>
      <c r="CQ44" s="620"/>
      <c r="CR44" s="621">
        <v>1959958</v>
      </c>
      <c r="CS44" s="622"/>
      <c r="CT44" s="622"/>
      <c r="CU44" s="622"/>
      <c r="CV44" s="622"/>
      <c r="CW44" s="622"/>
      <c r="CX44" s="622"/>
      <c r="CY44" s="623"/>
      <c r="CZ44" s="624">
        <v>25.8</v>
      </c>
      <c r="DA44" s="625"/>
      <c r="DB44" s="625"/>
      <c r="DC44" s="626"/>
      <c r="DD44" s="627">
        <v>171754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343171</v>
      </c>
      <c r="CS45" s="634"/>
      <c r="CT45" s="634"/>
      <c r="CU45" s="634"/>
      <c r="CV45" s="634"/>
      <c r="CW45" s="634"/>
      <c r="CX45" s="634"/>
      <c r="CY45" s="635"/>
      <c r="CZ45" s="624">
        <v>4.5</v>
      </c>
      <c r="DA45" s="636"/>
      <c r="DB45" s="636"/>
      <c r="DC45" s="637"/>
      <c r="DD45" s="627">
        <v>21936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347</v>
      </c>
      <c r="CG46" s="619"/>
      <c r="CH46" s="619"/>
      <c r="CI46" s="619"/>
      <c r="CJ46" s="619"/>
      <c r="CK46" s="619"/>
      <c r="CL46" s="619"/>
      <c r="CM46" s="619"/>
      <c r="CN46" s="619"/>
      <c r="CO46" s="619"/>
      <c r="CP46" s="619"/>
      <c r="CQ46" s="620"/>
      <c r="CR46" s="621">
        <v>1580112</v>
      </c>
      <c r="CS46" s="622"/>
      <c r="CT46" s="622"/>
      <c r="CU46" s="622"/>
      <c r="CV46" s="622"/>
      <c r="CW46" s="622"/>
      <c r="CX46" s="622"/>
      <c r="CY46" s="623"/>
      <c r="CZ46" s="624">
        <v>20.8</v>
      </c>
      <c r="DA46" s="625"/>
      <c r="DB46" s="625"/>
      <c r="DC46" s="626"/>
      <c r="DD46" s="627">
        <v>149818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348</v>
      </c>
      <c r="CG47" s="619"/>
      <c r="CH47" s="619"/>
      <c r="CI47" s="619"/>
      <c r="CJ47" s="619"/>
      <c r="CK47" s="619"/>
      <c r="CL47" s="619"/>
      <c r="CM47" s="619"/>
      <c r="CN47" s="619"/>
      <c r="CO47" s="619"/>
      <c r="CP47" s="619"/>
      <c r="CQ47" s="620"/>
      <c r="CR47" s="621" t="s">
        <v>121</v>
      </c>
      <c r="CS47" s="634"/>
      <c r="CT47" s="634"/>
      <c r="CU47" s="634"/>
      <c r="CV47" s="634"/>
      <c r="CW47" s="634"/>
      <c r="CX47" s="634"/>
      <c r="CY47" s="635"/>
      <c r="CZ47" s="624" t="s">
        <v>121</v>
      </c>
      <c r="DA47" s="636"/>
      <c r="DB47" s="636"/>
      <c r="DC47" s="637"/>
      <c r="DD47" s="627" t="s">
        <v>121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349</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350</v>
      </c>
      <c r="CE49" s="603"/>
      <c r="CF49" s="603"/>
      <c r="CG49" s="603"/>
      <c r="CH49" s="603"/>
      <c r="CI49" s="603"/>
      <c r="CJ49" s="603"/>
      <c r="CK49" s="603"/>
      <c r="CL49" s="603"/>
      <c r="CM49" s="603"/>
      <c r="CN49" s="603"/>
      <c r="CO49" s="603"/>
      <c r="CP49" s="603"/>
      <c r="CQ49" s="604"/>
      <c r="CR49" s="605">
        <v>7583432</v>
      </c>
      <c r="CS49" s="606"/>
      <c r="CT49" s="606"/>
      <c r="CU49" s="606"/>
      <c r="CV49" s="606"/>
      <c r="CW49" s="606"/>
      <c r="CX49" s="606"/>
      <c r="CY49" s="607"/>
      <c r="CZ49" s="608">
        <v>100</v>
      </c>
      <c r="DA49" s="609"/>
      <c r="DB49" s="609"/>
      <c r="DC49" s="610"/>
      <c r="DD49" s="611">
        <v>4427219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KkXjsyM3E2E9sokJSEEnMi3teaLBpfg94BJHiXgZyarZT0BR0/Kv7CJTy2nj98ZdX2+IGU/kpR9a+UDTrMKjlw==" saltValue="0UZz4wFu+Z7XhNUpj38VV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373</v>
      </c>
      <c r="C7" s="1048"/>
      <c r="D7" s="1048"/>
      <c r="E7" s="1048"/>
      <c r="F7" s="1048"/>
      <c r="G7" s="1048"/>
      <c r="H7" s="1048"/>
      <c r="I7" s="1048"/>
      <c r="J7" s="1048"/>
      <c r="K7" s="1048"/>
      <c r="L7" s="1048"/>
      <c r="M7" s="1048"/>
      <c r="N7" s="1048"/>
      <c r="O7" s="1048"/>
      <c r="P7" s="1049"/>
      <c r="Q7" s="1102">
        <v>7596</v>
      </c>
      <c r="R7" s="1103"/>
      <c r="S7" s="1103"/>
      <c r="T7" s="1103"/>
      <c r="U7" s="1103"/>
      <c r="V7" s="1103">
        <v>7402</v>
      </c>
      <c r="W7" s="1103"/>
      <c r="X7" s="1103"/>
      <c r="Y7" s="1103"/>
      <c r="Z7" s="1103"/>
      <c r="AA7" s="1103">
        <v>194</v>
      </c>
      <c r="AB7" s="1103"/>
      <c r="AC7" s="1103"/>
      <c r="AD7" s="1103"/>
      <c r="AE7" s="1104"/>
      <c r="AF7" s="1105">
        <v>171</v>
      </c>
      <c r="AG7" s="1106"/>
      <c r="AH7" s="1106"/>
      <c r="AI7" s="1106"/>
      <c r="AJ7" s="1107"/>
      <c r="AK7" s="1108">
        <v>827</v>
      </c>
      <c r="AL7" s="1109"/>
      <c r="AM7" s="1109"/>
      <c r="AN7" s="1109"/>
      <c r="AO7" s="1109"/>
      <c r="AP7" s="1109">
        <v>6442</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374</v>
      </c>
      <c r="C8" s="1031"/>
      <c r="D8" s="1031"/>
      <c r="E8" s="1031"/>
      <c r="F8" s="1031"/>
      <c r="G8" s="1031"/>
      <c r="H8" s="1031"/>
      <c r="I8" s="1031"/>
      <c r="J8" s="1031"/>
      <c r="K8" s="1031"/>
      <c r="L8" s="1031"/>
      <c r="M8" s="1031"/>
      <c r="N8" s="1031"/>
      <c r="O8" s="1031"/>
      <c r="P8" s="1032"/>
      <c r="Q8" s="1038">
        <v>0</v>
      </c>
      <c r="R8" s="1039"/>
      <c r="S8" s="1039"/>
      <c r="T8" s="1039"/>
      <c r="U8" s="1039"/>
      <c r="V8" s="1081" t="s">
        <v>491</v>
      </c>
      <c r="W8" s="1081"/>
      <c r="X8" s="1081"/>
      <c r="Y8" s="1081"/>
      <c r="Z8" s="1081"/>
      <c r="AA8" s="1039">
        <v>0</v>
      </c>
      <c r="AB8" s="1039"/>
      <c r="AC8" s="1039"/>
      <c r="AD8" s="1039"/>
      <c r="AE8" s="1040"/>
      <c r="AF8" s="1035">
        <v>0</v>
      </c>
      <c r="AG8" s="1036"/>
      <c r="AH8" s="1036"/>
      <c r="AI8" s="1036"/>
      <c r="AJ8" s="1037"/>
      <c r="AK8" s="1080" t="s">
        <v>491</v>
      </c>
      <c r="AL8" s="1081"/>
      <c r="AM8" s="1081"/>
      <c r="AN8" s="1081"/>
      <c r="AO8" s="1081"/>
      <c r="AP8" s="1081" t="s">
        <v>491</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375</v>
      </c>
      <c r="C9" s="1031"/>
      <c r="D9" s="1031"/>
      <c r="E9" s="1031"/>
      <c r="F9" s="1031"/>
      <c r="G9" s="1031"/>
      <c r="H9" s="1031"/>
      <c r="I9" s="1031"/>
      <c r="J9" s="1031"/>
      <c r="K9" s="1031"/>
      <c r="L9" s="1031"/>
      <c r="M9" s="1031"/>
      <c r="N9" s="1031"/>
      <c r="O9" s="1031"/>
      <c r="P9" s="1032"/>
      <c r="Q9" s="1038">
        <v>248</v>
      </c>
      <c r="R9" s="1039"/>
      <c r="S9" s="1039"/>
      <c r="T9" s="1039"/>
      <c r="U9" s="1039"/>
      <c r="V9" s="1039">
        <v>246</v>
      </c>
      <c r="W9" s="1039"/>
      <c r="X9" s="1039"/>
      <c r="Y9" s="1039"/>
      <c r="Z9" s="1039"/>
      <c r="AA9" s="1039">
        <v>2</v>
      </c>
      <c r="AB9" s="1039"/>
      <c r="AC9" s="1039"/>
      <c r="AD9" s="1039"/>
      <c r="AE9" s="1040"/>
      <c r="AF9" s="1035">
        <v>1</v>
      </c>
      <c r="AG9" s="1036"/>
      <c r="AH9" s="1036"/>
      <c r="AI9" s="1036"/>
      <c r="AJ9" s="1037"/>
      <c r="AK9" s="1080">
        <v>78</v>
      </c>
      <c r="AL9" s="1081"/>
      <c r="AM9" s="1081"/>
      <c r="AN9" s="1081"/>
      <c r="AO9" s="1081"/>
      <c r="AP9" s="1081">
        <v>451</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t="s">
        <v>376</v>
      </c>
      <c r="C10" s="1031"/>
      <c r="D10" s="1031"/>
      <c r="E10" s="1031"/>
      <c r="F10" s="1031"/>
      <c r="G10" s="1031"/>
      <c r="H10" s="1031"/>
      <c r="I10" s="1031"/>
      <c r="J10" s="1031"/>
      <c r="K10" s="1031"/>
      <c r="L10" s="1031"/>
      <c r="M10" s="1031"/>
      <c r="N10" s="1031"/>
      <c r="O10" s="1031"/>
      <c r="P10" s="1032"/>
      <c r="Q10" s="1038">
        <v>3</v>
      </c>
      <c r="R10" s="1039"/>
      <c r="S10" s="1039"/>
      <c r="T10" s="1039"/>
      <c r="U10" s="1039"/>
      <c r="V10" s="1039">
        <v>3</v>
      </c>
      <c r="W10" s="1039"/>
      <c r="X10" s="1039"/>
      <c r="Y10" s="1039"/>
      <c r="Z10" s="1039"/>
      <c r="AA10" s="1039">
        <v>0</v>
      </c>
      <c r="AB10" s="1039"/>
      <c r="AC10" s="1039"/>
      <c r="AD10" s="1039"/>
      <c r="AE10" s="1040"/>
      <c r="AF10" s="1035">
        <v>0</v>
      </c>
      <c r="AG10" s="1036"/>
      <c r="AH10" s="1036"/>
      <c r="AI10" s="1036"/>
      <c r="AJ10" s="1037"/>
      <c r="AK10" s="1080">
        <v>1</v>
      </c>
      <c r="AL10" s="1081"/>
      <c r="AM10" s="1081"/>
      <c r="AN10" s="1081"/>
      <c r="AO10" s="1081"/>
      <c r="AP10" s="1081" t="s">
        <v>491</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7783</v>
      </c>
      <c r="R23" s="1061"/>
      <c r="S23" s="1061"/>
      <c r="T23" s="1061"/>
      <c r="U23" s="1061"/>
      <c r="V23" s="1061">
        <v>7587</v>
      </c>
      <c r="W23" s="1061"/>
      <c r="X23" s="1061"/>
      <c r="Y23" s="1061"/>
      <c r="Z23" s="1061"/>
      <c r="AA23" s="1061">
        <v>196</v>
      </c>
      <c r="AB23" s="1061"/>
      <c r="AC23" s="1061"/>
      <c r="AD23" s="1061"/>
      <c r="AE23" s="1068"/>
      <c r="AF23" s="1069">
        <v>172</v>
      </c>
      <c r="AG23" s="1061"/>
      <c r="AH23" s="1061"/>
      <c r="AI23" s="1061"/>
      <c r="AJ23" s="1070"/>
      <c r="AK23" s="1071"/>
      <c r="AL23" s="1072"/>
      <c r="AM23" s="1072"/>
      <c r="AN23" s="1072"/>
      <c r="AO23" s="1072"/>
      <c r="AP23" s="1061">
        <v>6893</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356</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1294</v>
      </c>
      <c r="R28" s="1051"/>
      <c r="S28" s="1051"/>
      <c r="T28" s="1051"/>
      <c r="U28" s="1051"/>
      <c r="V28" s="1051">
        <v>1285</v>
      </c>
      <c r="W28" s="1051"/>
      <c r="X28" s="1051"/>
      <c r="Y28" s="1051"/>
      <c r="Z28" s="1051"/>
      <c r="AA28" s="1051">
        <v>9</v>
      </c>
      <c r="AB28" s="1051"/>
      <c r="AC28" s="1051"/>
      <c r="AD28" s="1051"/>
      <c r="AE28" s="1052"/>
      <c r="AF28" s="1053">
        <v>9</v>
      </c>
      <c r="AG28" s="1051"/>
      <c r="AH28" s="1051"/>
      <c r="AI28" s="1051"/>
      <c r="AJ28" s="1054"/>
      <c r="AK28" s="1042">
        <v>118</v>
      </c>
      <c r="AL28" s="1043"/>
      <c r="AM28" s="1043"/>
      <c r="AN28" s="1043"/>
      <c r="AO28" s="1043"/>
      <c r="AP28" s="1043" t="s">
        <v>491</v>
      </c>
      <c r="AQ28" s="1043"/>
      <c r="AR28" s="1043"/>
      <c r="AS28" s="1043"/>
      <c r="AT28" s="1043"/>
      <c r="AU28" s="1043" t="s">
        <v>491</v>
      </c>
      <c r="AV28" s="1043"/>
      <c r="AW28" s="1043"/>
      <c r="AX28" s="1043"/>
      <c r="AY28" s="1043"/>
      <c r="AZ28" s="1044" t="s">
        <v>491</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1253</v>
      </c>
      <c r="R29" s="1039"/>
      <c r="S29" s="1039"/>
      <c r="T29" s="1039"/>
      <c r="U29" s="1039"/>
      <c r="V29" s="1039">
        <v>1239</v>
      </c>
      <c r="W29" s="1039"/>
      <c r="X29" s="1039"/>
      <c r="Y29" s="1039"/>
      <c r="Z29" s="1039"/>
      <c r="AA29" s="1039">
        <v>14</v>
      </c>
      <c r="AB29" s="1039"/>
      <c r="AC29" s="1039"/>
      <c r="AD29" s="1039"/>
      <c r="AE29" s="1040"/>
      <c r="AF29" s="1035">
        <v>14</v>
      </c>
      <c r="AG29" s="1036"/>
      <c r="AH29" s="1036"/>
      <c r="AI29" s="1036"/>
      <c r="AJ29" s="1037"/>
      <c r="AK29" s="980">
        <v>195</v>
      </c>
      <c r="AL29" s="971"/>
      <c r="AM29" s="971"/>
      <c r="AN29" s="971"/>
      <c r="AO29" s="971"/>
      <c r="AP29" s="971" t="s">
        <v>491</v>
      </c>
      <c r="AQ29" s="971"/>
      <c r="AR29" s="971"/>
      <c r="AS29" s="971"/>
      <c r="AT29" s="971"/>
      <c r="AU29" s="971" t="s">
        <v>491</v>
      </c>
      <c r="AV29" s="971"/>
      <c r="AW29" s="971"/>
      <c r="AX29" s="971"/>
      <c r="AY29" s="971"/>
      <c r="AZ29" s="1041" t="s">
        <v>491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134</v>
      </c>
      <c r="R30" s="1039"/>
      <c r="S30" s="1039"/>
      <c r="T30" s="1039"/>
      <c r="U30" s="1039"/>
      <c r="V30" s="1039">
        <v>134</v>
      </c>
      <c r="W30" s="1039"/>
      <c r="X30" s="1039"/>
      <c r="Y30" s="1039"/>
      <c r="Z30" s="1039"/>
      <c r="AA30" s="1039">
        <v>0</v>
      </c>
      <c r="AB30" s="1039"/>
      <c r="AC30" s="1039"/>
      <c r="AD30" s="1039"/>
      <c r="AE30" s="1040"/>
      <c r="AF30" s="1035">
        <v>0</v>
      </c>
      <c r="AG30" s="1036"/>
      <c r="AH30" s="1036"/>
      <c r="AI30" s="1036"/>
      <c r="AJ30" s="1037"/>
      <c r="AK30" s="980">
        <v>33</v>
      </c>
      <c r="AL30" s="971"/>
      <c r="AM30" s="971"/>
      <c r="AN30" s="971"/>
      <c r="AO30" s="971"/>
      <c r="AP30" s="971" t="s">
        <v>491</v>
      </c>
      <c r="AQ30" s="971"/>
      <c r="AR30" s="971"/>
      <c r="AS30" s="971"/>
      <c r="AT30" s="971"/>
      <c r="AU30" s="971" t="s">
        <v>491</v>
      </c>
      <c r="AV30" s="971"/>
      <c r="AW30" s="971"/>
      <c r="AX30" s="971"/>
      <c r="AY30" s="971"/>
      <c r="AZ30" s="1041" t="s">
        <v>491</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270</v>
      </c>
      <c r="R31" s="1039"/>
      <c r="S31" s="1039"/>
      <c r="T31" s="1039"/>
      <c r="U31" s="1039"/>
      <c r="V31" s="1039">
        <v>442</v>
      </c>
      <c r="W31" s="1039"/>
      <c r="X31" s="1039"/>
      <c r="Y31" s="1039"/>
      <c r="Z31" s="1039"/>
      <c r="AA31" s="1039">
        <v>-172</v>
      </c>
      <c r="AB31" s="1039"/>
      <c r="AC31" s="1039"/>
      <c r="AD31" s="1039"/>
      <c r="AE31" s="1040"/>
      <c r="AF31" s="1035">
        <v>752</v>
      </c>
      <c r="AG31" s="1036"/>
      <c r="AH31" s="1036"/>
      <c r="AI31" s="1036"/>
      <c r="AJ31" s="1037"/>
      <c r="AK31" s="980">
        <v>41</v>
      </c>
      <c r="AL31" s="971"/>
      <c r="AM31" s="971"/>
      <c r="AN31" s="971"/>
      <c r="AO31" s="971"/>
      <c r="AP31" s="971">
        <v>4868</v>
      </c>
      <c r="AQ31" s="971"/>
      <c r="AR31" s="971"/>
      <c r="AS31" s="971"/>
      <c r="AT31" s="971"/>
      <c r="AU31" s="971">
        <v>15</v>
      </c>
      <c r="AV31" s="971"/>
      <c r="AW31" s="971"/>
      <c r="AX31" s="971"/>
      <c r="AY31" s="971"/>
      <c r="AZ31" s="1041" t="s">
        <v>491</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339</v>
      </c>
      <c r="R32" s="1039"/>
      <c r="S32" s="1039"/>
      <c r="T32" s="1039"/>
      <c r="U32" s="1039"/>
      <c r="V32" s="1039">
        <v>319</v>
      </c>
      <c r="W32" s="1039"/>
      <c r="X32" s="1039"/>
      <c r="Y32" s="1039"/>
      <c r="Z32" s="1039"/>
      <c r="AA32" s="1039">
        <v>19</v>
      </c>
      <c r="AB32" s="1039"/>
      <c r="AC32" s="1039"/>
      <c r="AD32" s="1039"/>
      <c r="AE32" s="1040"/>
      <c r="AF32" s="1035">
        <v>71</v>
      </c>
      <c r="AG32" s="1036"/>
      <c r="AH32" s="1036"/>
      <c r="AI32" s="1036"/>
      <c r="AJ32" s="1037"/>
      <c r="AK32" s="980">
        <v>220</v>
      </c>
      <c r="AL32" s="971"/>
      <c r="AM32" s="971"/>
      <c r="AN32" s="971"/>
      <c r="AO32" s="971"/>
      <c r="AP32" s="971">
        <v>2801</v>
      </c>
      <c r="AQ32" s="971"/>
      <c r="AR32" s="971"/>
      <c r="AS32" s="971"/>
      <c r="AT32" s="971"/>
      <c r="AU32" s="971">
        <v>2540</v>
      </c>
      <c r="AV32" s="971"/>
      <c r="AW32" s="971"/>
      <c r="AX32" s="971"/>
      <c r="AY32" s="971"/>
      <c r="AZ32" s="1041" t="s">
        <v>491</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80</v>
      </c>
      <c r="R33" s="1039"/>
      <c r="S33" s="1039"/>
      <c r="T33" s="1039"/>
      <c r="U33" s="1039"/>
      <c r="V33" s="1039">
        <v>64</v>
      </c>
      <c r="W33" s="1039"/>
      <c r="X33" s="1039"/>
      <c r="Y33" s="1039"/>
      <c r="Z33" s="1039"/>
      <c r="AA33" s="1039">
        <v>15</v>
      </c>
      <c r="AB33" s="1039"/>
      <c r="AC33" s="1039"/>
      <c r="AD33" s="1039"/>
      <c r="AE33" s="1040"/>
      <c r="AF33" s="1035">
        <v>14</v>
      </c>
      <c r="AG33" s="1036"/>
      <c r="AH33" s="1036"/>
      <c r="AI33" s="1036"/>
      <c r="AJ33" s="1037"/>
      <c r="AK33" s="980">
        <v>51</v>
      </c>
      <c r="AL33" s="971"/>
      <c r="AM33" s="971"/>
      <c r="AN33" s="971"/>
      <c r="AO33" s="971"/>
      <c r="AP33" s="971">
        <v>327</v>
      </c>
      <c r="AQ33" s="971"/>
      <c r="AR33" s="971"/>
      <c r="AS33" s="971"/>
      <c r="AT33" s="971"/>
      <c r="AU33" s="971">
        <v>216</v>
      </c>
      <c r="AV33" s="971"/>
      <c r="AW33" s="971"/>
      <c r="AX33" s="971"/>
      <c r="AY33" s="971"/>
      <c r="AZ33" s="1041" t="s">
        <v>491</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397</v>
      </c>
      <c r="C34" s="1031"/>
      <c r="D34" s="1031"/>
      <c r="E34" s="1031"/>
      <c r="F34" s="1031"/>
      <c r="G34" s="1031"/>
      <c r="H34" s="1031"/>
      <c r="I34" s="1031"/>
      <c r="J34" s="1031"/>
      <c r="K34" s="1031"/>
      <c r="L34" s="1031"/>
      <c r="M34" s="1031"/>
      <c r="N34" s="1031"/>
      <c r="O34" s="1031"/>
      <c r="P34" s="1032"/>
      <c r="Q34" s="1038">
        <v>46</v>
      </c>
      <c r="R34" s="1039"/>
      <c r="S34" s="1039"/>
      <c r="T34" s="1039"/>
      <c r="U34" s="1039"/>
      <c r="V34" s="1039">
        <v>44</v>
      </c>
      <c r="W34" s="1039"/>
      <c r="X34" s="1039"/>
      <c r="Y34" s="1039"/>
      <c r="Z34" s="1039"/>
      <c r="AA34" s="1039">
        <v>1</v>
      </c>
      <c r="AB34" s="1039"/>
      <c r="AC34" s="1039"/>
      <c r="AD34" s="1039"/>
      <c r="AE34" s="1040"/>
      <c r="AF34" s="1035">
        <v>383</v>
      </c>
      <c r="AG34" s="1036"/>
      <c r="AH34" s="1036"/>
      <c r="AI34" s="1036"/>
      <c r="AJ34" s="1037"/>
      <c r="AK34" s="980" t="s">
        <v>491</v>
      </c>
      <c r="AL34" s="971"/>
      <c r="AM34" s="971"/>
      <c r="AN34" s="971"/>
      <c r="AO34" s="971"/>
      <c r="AP34" s="971" t="s">
        <v>491</v>
      </c>
      <c r="AQ34" s="971"/>
      <c r="AR34" s="971"/>
      <c r="AS34" s="971"/>
      <c r="AT34" s="971"/>
      <c r="AU34" s="971" t="s">
        <v>491</v>
      </c>
      <c r="AV34" s="971"/>
      <c r="AW34" s="971"/>
      <c r="AX34" s="971"/>
      <c r="AY34" s="971"/>
      <c r="AZ34" s="1041" t="s">
        <v>491</v>
      </c>
      <c r="BA34" s="1041"/>
      <c r="BB34" s="1041"/>
      <c r="BC34" s="1041"/>
      <c r="BD34" s="1041"/>
      <c r="BE34" s="972" t="s">
        <v>398</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1244</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402</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403</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552</v>
      </c>
      <c r="C68" s="986"/>
      <c r="D68" s="986"/>
      <c r="E68" s="986"/>
      <c r="F68" s="986"/>
      <c r="G68" s="986"/>
      <c r="H68" s="986"/>
      <c r="I68" s="986"/>
      <c r="J68" s="986"/>
      <c r="K68" s="986"/>
      <c r="L68" s="986"/>
      <c r="M68" s="986"/>
      <c r="N68" s="986"/>
      <c r="O68" s="986"/>
      <c r="P68" s="987"/>
      <c r="Q68" s="988">
        <v>2286</v>
      </c>
      <c r="R68" s="982"/>
      <c r="S68" s="982"/>
      <c r="T68" s="982"/>
      <c r="U68" s="982"/>
      <c r="V68" s="982">
        <v>2232</v>
      </c>
      <c r="W68" s="982"/>
      <c r="X68" s="982"/>
      <c r="Y68" s="982"/>
      <c r="Z68" s="982"/>
      <c r="AA68" s="982">
        <v>54</v>
      </c>
      <c r="AB68" s="982"/>
      <c r="AC68" s="982"/>
      <c r="AD68" s="982"/>
      <c r="AE68" s="982"/>
      <c r="AF68" s="982">
        <v>54</v>
      </c>
      <c r="AG68" s="982"/>
      <c r="AH68" s="982"/>
      <c r="AI68" s="982"/>
      <c r="AJ68" s="982"/>
      <c r="AK68" s="982" t="s">
        <v>491</v>
      </c>
      <c r="AL68" s="982"/>
      <c r="AM68" s="982"/>
      <c r="AN68" s="982"/>
      <c r="AO68" s="982"/>
      <c r="AP68" s="982">
        <v>1135</v>
      </c>
      <c r="AQ68" s="982"/>
      <c r="AR68" s="982"/>
      <c r="AS68" s="982"/>
      <c r="AT68" s="982"/>
      <c r="AU68" s="982">
        <v>117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553</v>
      </c>
      <c r="C69" s="975"/>
      <c r="D69" s="975"/>
      <c r="E69" s="975"/>
      <c r="F69" s="975"/>
      <c r="G69" s="975"/>
      <c r="H69" s="975"/>
      <c r="I69" s="975"/>
      <c r="J69" s="975"/>
      <c r="K69" s="975"/>
      <c r="L69" s="975"/>
      <c r="M69" s="975"/>
      <c r="N69" s="975"/>
      <c r="O69" s="975"/>
      <c r="P69" s="976"/>
      <c r="Q69" s="977">
        <v>3816</v>
      </c>
      <c r="R69" s="971"/>
      <c r="S69" s="971"/>
      <c r="T69" s="971"/>
      <c r="U69" s="971"/>
      <c r="V69" s="971">
        <v>3447</v>
      </c>
      <c r="W69" s="971"/>
      <c r="X69" s="971"/>
      <c r="Y69" s="971"/>
      <c r="Z69" s="971"/>
      <c r="AA69" s="971">
        <v>369</v>
      </c>
      <c r="AB69" s="971"/>
      <c r="AC69" s="971"/>
      <c r="AD69" s="971"/>
      <c r="AE69" s="971"/>
      <c r="AF69" s="971">
        <v>279</v>
      </c>
      <c r="AG69" s="971"/>
      <c r="AH69" s="971"/>
      <c r="AI69" s="971"/>
      <c r="AJ69" s="971"/>
      <c r="AK69" s="971">
        <v>457</v>
      </c>
      <c r="AL69" s="971"/>
      <c r="AM69" s="971"/>
      <c r="AN69" s="971"/>
      <c r="AO69" s="971"/>
      <c r="AP69" s="971">
        <v>2905</v>
      </c>
      <c r="AQ69" s="971"/>
      <c r="AR69" s="971"/>
      <c r="AS69" s="971"/>
      <c r="AT69" s="971"/>
      <c r="AU69" s="971">
        <v>390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554</v>
      </c>
      <c r="C70" s="975"/>
      <c r="D70" s="975"/>
      <c r="E70" s="975"/>
      <c r="F70" s="975"/>
      <c r="G70" s="975"/>
      <c r="H70" s="975"/>
      <c r="I70" s="975"/>
      <c r="J70" s="975"/>
      <c r="K70" s="975"/>
      <c r="L70" s="975"/>
      <c r="M70" s="975"/>
      <c r="N70" s="975"/>
      <c r="O70" s="975"/>
      <c r="P70" s="976"/>
      <c r="Q70" s="977">
        <v>6472</v>
      </c>
      <c r="R70" s="971"/>
      <c r="S70" s="971"/>
      <c r="T70" s="971"/>
      <c r="U70" s="971"/>
      <c r="V70" s="971">
        <v>6797</v>
      </c>
      <c r="W70" s="971"/>
      <c r="X70" s="971"/>
      <c r="Y70" s="971"/>
      <c r="Z70" s="971"/>
      <c r="AA70" s="971">
        <v>-325</v>
      </c>
      <c r="AB70" s="971"/>
      <c r="AC70" s="971"/>
      <c r="AD70" s="971"/>
      <c r="AE70" s="971"/>
      <c r="AF70" s="971">
        <v>1479</v>
      </c>
      <c r="AG70" s="971"/>
      <c r="AH70" s="971"/>
      <c r="AI70" s="971"/>
      <c r="AJ70" s="971"/>
      <c r="AK70" s="971">
        <v>427</v>
      </c>
      <c r="AL70" s="971"/>
      <c r="AM70" s="971"/>
      <c r="AN70" s="971"/>
      <c r="AO70" s="971"/>
      <c r="AP70" s="971">
        <v>4808</v>
      </c>
      <c r="AQ70" s="971"/>
      <c r="AR70" s="971"/>
      <c r="AS70" s="971"/>
      <c r="AT70" s="971"/>
      <c r="AU70" s="971">
        <v>51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555</v>
      </c>
      <c r="C71" s="975"/>
      <c r="D71" s="975"/>
      <c r="E71" s="975"/>
      <c r="F71" s="975"/>
      <c r="G71" s="975"/>
      <c r="H71" s="975"/>
      <c r="I71" s="975"/>
      <c r="J71" s="975"/>
      <c r="K71" s="975"/>
      <c r="L71" s="975"/>
      <c r="M71" s="975"/>
      <c r="N71" s="975"/>
      <c r="O71" s="975"/>
      <c r="P71" s="976"/>
      <c r="Q71" s="977">
        <v>7299</v>
      </c>
      <c r="R71" s="971"/>
      <c r="S71" s="971"/>
      <c r="T71" s="971"/>
      <c r="U71" s="971"/>
      <c r="V71" s="971">
        <v>4954</v>
      </c>
      <c r="W71" s="971"/>
      <c r="X71" s="971"/>
      <c r="Y71" s="971"/>
      <c r="Z71" s="971"/>
      <c r="AA71" s="971">
        <v>2345</v>
      </c>
      <c r="AB71" s="971"/>
      <c r="AC71" s="971"/>
      <c r="AD71" s="971"/>
      <c r="AE71" s="971"/>
      <c r="AF71" s="971" t="s">
        <v>491</v>
      </c>
      <c r="AG71" s="971"/>
      <c r="AH71" s="971"/>
      <c r="AI71" s="971"/>
      <c r="AJ71" s="971"/>
      <c r="AK71" s="971">
        <v>14</v>
      </c>
      <c r="AL71" s="971"/>
      <c r="AM71" s="971"/>
      <c r="AN71" s="971"/>
      <c r="AO71" s="971"/>
      <c r="AP71" s="971" t="s">
        <v>491</v>
      </c>
      <c r="AQ71" s="971"/>
      <c r="AR71" s="971"/>
      <c r="AS71" s="971"/>
      <c r="AT71" s="971"/>
      <c r="AU71" s="971" t="s">
        <v>491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556</v>
      </c>
      <c r="C72" s="975"/>
      <c r="D72" s="975"/>
      <c r="E72" s="975"/>
      <c r="F72" s="975"/>
      <c r="G72" s="975"/>
      <c r="H72" s="975"/>
      <c r="I72" s="975"/>
      <c r="J72" s="975"/>
      <c r="K72" s="975"/>
      <c r="L72" s="975"/>
      <c r="M72" s="975"/>
      <c r="N72" s="975"/>
      <c r="O72" s="975"/>
      <c r="P72" s="976"/>
      <c r="Q72" s="977">
        <v>1438</v>
      </c>
      <c r="R72" s="971"/>
      <c r="S72" s="971"/>
      <c r="T72" s="971"/>
      <c r="U72" s="971"/>
      <c r="V72" s="971">
        <v>1437</v>
      </c>
      <c r="W72" s="971"/>
      <c r="X72" s="971"/>
      <c r="Y72" s="971"/>
      <c r="Z72" s="971"/>
      <c r="AA72" s="971">
        <v>1</v>
      </c>
      <c r="AB72" s="971"/>
      <c r="AC72" s="971"/>
      <c r="AD72" s="971"/>
      <c r="AE72" s="971"/>
      <c r="AF72" s="971" t="s">
        <v>491</v>
      </c>
      <c r="AG72" s="971"/>
      <c r="AH72" s="971"/>
      <c r="AI72" s="971"/>
      <c r="AJ72" s="971"/>
      <c r="AK72" s="971" t="s">
        <v>491</v>
      </c>
      <c r="AL72" s="971"/>
      <c r="AM72" s="971"/>
      <c r="AN72" s="971"/>
      <c r="AO72" s="971"/>
      <c r="AP72" s="971" t="s">
        <v>491</v>
      </c>
      <c r="AQ72" s="971"/>
      <c r="AR72" s="971"/>
      <c r="AS72" s="971"/>
      <c r="AT72" s="971"/>
      <c r="AU72" s="971" t="s">
        <v>491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557</v>
      </c>
      <c r="C73" s="975"/>
      <c r="D73" s="975"/>
      <c r="E73" s="975"/>
      <c r="F73" s="975"/>
      <c r="G73" s="975"/>
      <c r="H73" s="975"/>
      <c r="I73" s="975"/>
      <c r="J73" s="975"/>
      <c r="K73" s="975"/>
      <c r="L73" s="975"/>
      <c r="M73" s="975"/>
      <c r="N73" s="975"/>
      <c r="O73" s="975"/>
      <c r="P73" s="976"/>
      <c r="Q73" s="977">
        <v>1</v>
      </c>
      <c r="R73" s="971"/>
      <c r="S73" s="971"/>
      <c r="T73" s="971"/>
      <c r="U73" s="971"/>
      <c r="V73" s="971">
        <v>0</v>
      </c>
      <c r="W73" s="971"/>
      <c r="X73" s="971"/>
      <c r="Y73" s="971"/>
      <c r="Z73" s="971"/>
      <c r="AA73" s="971">
        <v>1</v>
      </c>
      <c r="AB73" s="971"/>
      <c r="AC73" s="971"/>
      <c r="AD73" s="971"/>
      <c r="AE73" s="971"/>
      <c r="AF73" s="971" t="s">
        <v>491</v>
      </c>
      <c r="AG73" s="971"/>
      <c r="AH73" s="971"/>
      <c r="AI73" s="971"/>
      <c r="AJ73" s="971"/>
      <c r="AK73" s="971" t="s">
        <v>491</v>
      </c>
      <c r="AL73" s="971"/>
      <c r="AM73" s="971"/>
      <c r="AN73" s="971"/>
      <c r="AO73" s="971"/>
      <c r="AP73" s="971" t="s">
        <v>491</v>
      </c>
      <c r="AQ73" s="971"/>
      <c r="AR73" s="971"/>
      <c r="AS73" s="971"/>
      <c r="AT73" s="971"/>
      <c r="AU73" s="971" t="s">
        <v>491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558</v>
      </c>
      <c r="C74" s="975"/>
      <c r="D74" s="975"/>
      <c r="E74" s="975"/>
      <c r="F74" s="975"/>
      <c r="G74" s="975"/>
      <c r="H74" s="975"/>
      <c r="I74" s="975"/>
      <c r="J74" s="975"/>
      <c r="K74" s="975"/>
      <c r="L74" s="975"/>
      <c r="M74" s="975"/>
      <c r="N74" s="975"/>
      <c r="O74" s="975"/>
      <c r="P74" s="976"/>
      <c r="Q74" s="977">
        <v>49</v>
      </c>
      <c r="R74" s="971"/>
      <c r="S74" s="971"/>
      <c r="T74" s="971"/>
      <c r="U74" s="971"/>
      <c r="V74" s="971">
        <v>27</v>
      </c>
      <c r="W74" s="971"/>
      <c r="X74" s="971"/>
      <c r="Y74" s="971"/>
      <c r="Z74" s="971"/>
      <c r="AA74" s="971">
        <v>22</v>
      </c>
      <c r="AB74" s="971"/>
      <c r="AC74" s="971"/>
      <c r="AD74" s="971"/>
      <c r="AE74" s="971"/>
      <c r="AF74" s="971" t="s">
        <v>491</v>
      </c>
      <c r="AG74" s="971"/>
      <c r="AH74" s="971"/>
      <c r="AI74" s="971"/>
      <c r="AJ74" s="971"/>
      <c r="AK74" s="971" t="s">
        <v>491</v>
      </c>
      <c r="AL74" s="971"/>
      <c r="AM74" s="971"/>
      <c r="AN74" s="971"/>
      <c r="AO74" s="971"/>
      <c r="AP74" s="971" t="s">
        <v>491</v>
      </c>
      <c r="AQ74" s="971"/>
      <c r="AR74" s="971"/>
      <c r="AS74" s="971"/>
      <c r="AT74" s="971"/>
      <c r="AU74" s="971" t="s">
        <v>491</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559</v>
      </c>
      <c r="C75" s="975"/>
      <c r="D75" s="975"/>
      <c r="E75" s="975"/>
      <c r="F75" s="975"/>
      <c r="G75" s="975"/>
      <c r="H75" s="975"/>
      <c r="I75" s="975"/>
      <c r="J75" s="975"/>
      <c r="K75" s="975"/>
      <c r="L75" s="975"/>
      <c r="M75" s="975"/>
      <c r="N75" s="975"/>
      <c r="O75" s="975"/>
      <c r="P75" s="976"/>
      <c r="Q75" s="978">
        <v>67</v>
      </c>
      <c r="R75" s="979"/>
      <c r="S75" s="979"/>
      <c r="T75" s="979"/>
      <c r="U75" s="980"/>
      <c r="V75" s="981">
        <v>66</v>
      </c>
      <c r="W75" s="979"/>
      <c r="X75" s="979"/>
      <c r="Y75" s="979"/>
      <c r="Z75" s="980"/>
      <c r="AA75" s="981">
        <v>1</v>
      </c>
      <c r="AB75" s="979"/>
      <c r="AC75" s="979"/>
      <c r="AD75" s="979"/>
      <c r="AE75" s="980"/>
      <c r="AF75" s="981" t="s">
        <v>491</v>
      </c>
      <c r="AG75" s="979"/>
      <c r="AH75" s="979"/>
      <c r="AI75" s="979"/>
      <c r="AJ75" s="980"/>
      <c r="AK75" s="981" t="s">
        <v>491</v>
      </c>
      <c r="AL75" s="979"/>
      <c r="AM75" s="979"/>
      <c r="AN75" s="979"/>
      <c r="AO75" s="980"/>
      <c r="AP75" s="981" t="s">
        <v>491</v>
      </c>
      <c r="AQ75" s="979"/>
      <c r="AR75" s="979"/>
      <c r="AS75" s="979"/>
      <c r="AT75" s="980"/>
      <c r="AU75" s="981" t="s">
        <v>491</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560</v>
      </c>
      <c r="C76" s="975"/>
      <c r="D76" s="975"/>
      <c r="E76" s="975"/>
      <c r="F76" s="975"/>
      <c r="G76" s="975"/>
      <c r="H76" s="975"/>
      <c r="I76" s="975"/>
      <c r="J76" s="975"/>
      <c r="K76" s="975"/>
      <c r="L76" s="975"/>
      <c r="M76" s="975"/>
      <c r="N76" s="975"/>
      <c r="O76" s="975"/>
      <c r="P76" s="976"/>
      <c r="Q76" s="978">
        <v>1280</v>
      </c>
      <c r="R76" s="979"/>
      <c r="S76" s="979"/>
      <c r="T76" s="979"/>
      <c r="U76" s="980"/>
      <c r="V76" s="981">
        <v>1222</v>
      </c>
      <c r="W76" s="979"/>
      <c r="X76" s="979"/>
      <c r="Y76" s="979"/>
      <c r="Z76" s="980"/>
      <c r="AA76" s="981">
        <v>58</v>
      </c>
      <c r="AB76" s="979"/>
      <c r="AC76" s="979"/>
      <c r="AD76" s="979"/>
      <c r="AE76" s="980"/>
      <c r="AF76" s="981">
        <v>58</v>
      </c>
      <c r="AG76" s="979"/>
      <c r="AH76" s="979"/>
      <c r="AI76" s="979"/>
      <c r="AJ76" s="980"/>
      <c r="AK76" s="981">
        <v>0</v>
      </c>
      <c r="AL76" s="979"/>
      <c r="AM76" s="979"/>
      <c r="AN76" s="979"/>
      <c r="AO76" s="980"/>
      <c r="AP76" s="981" t="s">
        <v>491</v>
      </c>
      <c r="AQ76" s="979"/>
      <c r="AR76" s="979"/>
      <c r="AS76" s="979"/>
      <c r="AT76" s="980"/>
      <c r="AU76" s="981" t="s">
        <v>491</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561</v>
      </c>
      <c r="C77" s="975"/>
      <c r="D77" s="975"/>
      <c r="E77" s="975"/>
      <c r="F77" s="975"/>
      <c r="G77" s="975"/>
      <c r="H77" s="975"/>
      <c r="I77" s="975"/>
      <c r="J77" s="975"/>
      <c r="K77" s="975"/>
      <c r="L77" s="975"/>
      <c r="M77" s="975"/>
      <c r="N77" s="975"/>
      <c r="O77" s="975"/>
      <c r="P77" s="976"/>
      <c r="Q77" s="978">
        <v>261159</v>
      </c>
      <c r="R77" s="979"/>
      <c r="S77" s="979"/>
      <c r="T77" s="979"/>
      <c r="U77" s="980"/>
      <c r="V77" s="981">
        <v>254522</v>
      </c>
      <c r="W77" s="979"/>
      <c r="X77" s="979"/>
      <c r="Y77" s="979"/>
      <c r="Z77" s="980"/>
      <c r="AA77" s="981">
        <v>6637</v>
      </c>
      <c r="AB77" s="979"/>
      <c r="AC77" s="979"/>
      <c r="AD77" s="979"/>
      <c r="AE77" s="980"/>
      <c r="AF77" s="981">
        <v>6336</v>
      </c>
      <c r="AG77" s="979"/>
      <c r="AH77" s="979"/>
      <c r="AI77" s="979"/>
      <c r="AJ77" s="980"/>
      <c r="AK77" s="981">
        <v>983</v>
      </c>
      <c r="AL77" s="979"/>
      <c r="AM77" s="979"/>
      <c r="AN77" s="979"/>
      <c r="AO77" s="980"/>
      <c r="AP77" s="981" t="s">
        <v>491</v>
      </c>
      <c r="AQ77" s="979"/>
      <c r="AR77" s="979"/>
      <c r="AS77" s="979"/>
      <c r="AT77" s="980"/>
      <c r="AU77" s="981" t="s">
        <v>491</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294</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294</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294</v>
      </c>
      <c r="DR109" s="896"/>
      <c r="DS109" s="896"/>
      <c r="DT109" s="896"/>
      <c r="DU109" s="897"/>
      <c r="DV109" s="898" t="s">
        <v>415</v>
      </c>
      <c r="DW109" s="896"/>
      <c r="DX109" s="896"/>
      <c r="DY109" s="896"/>
      <c r="DZ109" s="929"/>
    </row>
    <row r="110" spans="1:131" s="230" customFormat="1" ht="26.25" customHeight="1" x14ac:dyDescent="0.15">
      <c r="A110" s="807" t="s">
        <v>417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431695</v>
      </c>
      <c r="AB110" s="889"/>
      <c r="AC110" s="889"/>
      <c r="AD110" s="889"/>
      <c r="AE110" s="890"/>
      <c r="AF110" s="891">
        <v>461944</v>
      </c>
      <c r="AG110" s="889"/>
      <c r="AH110" s="889"/>
      <c r="AI110" s="889"/>
      <c r="AJ110" s="890"/>
      <c r="AK110" s="891">
        <v>484312</v>
      </c>
      <c r="AL110" s="889"/>
      <c r="AM110" s="889"/>
      <c r="AN110" s="889"/>
      <c r="AO110" s="890"/>
      <c r="AP110" s="892">
        <v>15</v>
      </c>
      <c r="AQ110" s="893"/>
      <c r="AR110" s="893"/>
      <c r="AS110" s="893"/>
      <c r="AT110" s="894"/>
      <c r="AU110" s="930" t="s">
        <v>69</v>
      </c>
      <c r="AV110" s="931"/>
      <c r="AW110" s="931"/>
      <c r="AX110" s="931"/>
      <c r="AY110" s="931"/>
      <c r="AZ110" s="860" t="s">
        <v>418</v>
      </c>
      <c r="BA110" s="808"/>
      <c r="BB110" s="808"/>
      <c r="BC110" s="808"/>
      <c r="BD110" s="808"/>
      <c r="BE110" s="808"/>
      <c r="BF110" s="808"/>
      <c r="BG110" s="808"/>
      <c r="BH110" s="808"/>
      <c r="BI110" s="808"/>
      <c r="BJ110" s="808"/>
      <c r="BK110" s="808"/>
      <c r="BL110" s="808"/>
      <c r="BM110" s="808"/>
      <c r="BN110" s="808"/>
      <c r="BO110" s="808"/>
      <c r="BP110" s="809"/>
      <c r="BQ110" s="861">
        <v>6266283</v>
      </c>
      <c r="BR110" s="842"/>
      <c r="BS110" s="842"/>
      <c r="BT110" s="842"/>
      <c r="BU110" s="842"/>
      <c r="BV110" s="842">
        <v>6362445</v>
      </c>
      <c r="BW110" s="842"/>
      <c r="BX110" s="842"/>
      <c r="BY110" s="842"/>
      <c r="BZ110" s="842"/>
      <c r="CA110" s="842">
        <v>6892895</v>
      </c>
      <c r="CB110" s="842"/>
      <c r="CC110" s="842"/>
      <c r="CD110" s="842"/>
      <c r="CE110" s="842"/>
      <c r="CF110" s="866">
        <v>212.9</v>
      </c>
      <c r="CG110" s="867"/>
      <c r="CH110" s="867"/>
      <c r="CI110" s="867"/>
      <c r="CJ110" s="867"/>
      <c r="CK110" s="926" t="s">
        <v>419</v>
      </c>
      <c r="CL110" s="819"/>
      <c r="CM110" s="860" t="s">
        <v>420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15">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422</v>
      </c>
      <c r="BA111" s="752"/>
      <c r="BB111" s="752"/>
      <c r="BC111" s="752"/>
      <c r="BD111" s="752"/>
      <c r="BE111" s="752"/>
      <c r="BF111" s="752"/>
      <c r="BG111" s="752"/>
      <c r="BH111" s="752"/>
      <c r="BI111" s="752"/>
      <c r="BJ111" s="752"/>
      <c r="BK111" s="752"/>
      <c r="BL111" s="752"/>
      <c r="BM111" s="752"/>
      <c r="BN111" s="752"/>
      <c r="BO111" s="752"/>
      <c r="BP111" s="753"/>
      <c r="BQ111" s="816">
        <v>496057</v>
      </c>
      <c r="BR111" s="817"/>
      <c r="BS111" s="817"/>
      <c r="BT111" s="817"/>
      <c r="BU111" s="817"/>
      <c r="BV111" s="817">
        <v>811492</v>
      </c>
      <c r="BW111" s="817"/>
      <c r="BX111" s="817"/>
      <c r="BY111" s="817"/>
      <c r="BZ111" s="817"/>
      <c r="CA111" s="817">
        <v>699288</v>
      </c>
      <c r="CB111" s="817"/>
      <c r="CC111" s="817"/>
      <c r="CD111" s="817"/>
      <c r="CE111" s="817"/>
      <c r="CF111" s="875">
        <v>21.6</v>
      </c>
      <c r="CG111" s="876"/>
      <c r="CH111" s="876"/>
      <c r="CI111" s="876"/>
      <c r="CJ111" s="876"/>
      <c r="CK111" s="927"/>
      <c r="CL111" s="821"/>
      <c r="CM111" s="815"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426</v>
      </c>
      <c r="BA112" s="752"/>
      <c r="BB112" s="752"/>
      <c r="BC112" s="752"/>
      <c r="BD112" s="752"/>
      <c r="BE112" s="752"/>
      <c r="BF112" s="752"/>
      <c r="BG112" s="752"/>
      <c r="BH112" s="752"/>
      <c r="BI112" s="752"/>
      <c r="BJ112" s="752"/>
      <c r="BK112" s="752"/>
      <c r="BL112" s="752"/>
      <c r="BM112" s="752"/>
      <c r="BN112" s="752"/>
      <c r="BO112" s="752"/>
      <c r="BP112" s="753"/>
      <c r="BQ112" s="816">
        <v>2890329</v>
      </c>
      <c r="BR112" s="817"/>
      <c r="BS112" s="817"/>
      <c r="BT112" s="817"/>
      <c r="BU112" s="817"/>
      <c r="BV112" s="817">
        <v>2833274</v>
      </c>
      <c r="BW112" s="817"/>
      <c r="BX112" s="817"/>
      <c r="BY112" s="817"/>
      <c r="BZ112" s="817"/>
      <c r="CA112" s="817">
        <v>2770861</v>
      </c>
      <c r="CB112" s="817"/>
      <c r="CC112" s="817"/>
      <c r="CD112" s="817"/>
      <c r="CE112" s="817"/>
      <c r="CF112" s="875">
        <v>85.6</v>
      </c>
      <c r="CG112" s="876"/>
      <c r="CH112" s="876"/>
      <c r="CI112" s="876"/>
      <c r="CJ112" s="876"/>
      <c r="CK112" s="927"/>
      <c r="CL112" s="821"/>
      <c r="CM112" s="815"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471149</v>
      </c>
      <c r="DH112" s="817"/>
      <c r="DI112" s="817"/>
      <c r="DJ112" s="817"/>
      <c r="DK112" s="817"/>
      <c r="DL112" s="817">
        <v>435559</v>
      </c>
      <c r="DM112" s="817"/>
      <c r="DN112" s="817"/>
      <c r="DO112" s="817"/>
      <c r="DP112" s="817"/>
      <c r="DQ112" s="817">
        <v>399968</v>
      </c>
      <c r="DR112" s="817"/>
      <c r="DS112" s="817"/>
      <c r="DT112" s="817"/>
      <c r="DU112" s="817"/>
      <c r="DV112" s="794">
        <v>12.4</v>
      </c>
      <c r="DW112" s="794"/>
      <c r="DX112" s="794"/>
      <c r="DY112" s="794"/>
      <c r="DZ112" s="795"/>
    </row>
    <row r="113" spans="1:130" s="230" customFormat="1" ht="26.25" customHeight="1" x14ac:dyDescent="0.15">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191830</v>
      </c>
      <c r="AB113" s="919"/>
      <c r="AC113" s="919"/>
      <c r="AD113" s="919"/>
      <c r="AE113" s="920"/>
      <c r="AF113" s="921">
        <v>196979</v>
      </c>
      <c r="AG113" s="919"/>
      <c r="AH113" s="919"/>
      <c r="AI113" s="919"/>
      <c r="AJ113" s="920"/>
      <c r="AK113" s="921">
        <v>205182</v>
      </c>
      <c r="AL113" s="919"/>
      <c r="AM113" s="919"/>
      <c r="AN113" s="919"/>
      <c r="AO113" s="920"/>
      <c r="AP113" s="922">
        <v>6.3</v>
      </c>
      <c r="AQ113" s="923"/>
      <c r="AR113" s="923"/>
      <c r="AS113" s="923"/>
      <c r="AT113" s="924"/>
      <c r="AU113" s="932"/>
      <c r="AV113" s="933"/>
      <c r="AW113" s="933"/>
      <c r="AX113" s="933"/>
      <c r="AY113" s="933"/>
      <c r="AZ113" s="815" t="s">
        <v>429</v>
      </c>
      <c r="BA113" s="752"/>
      <c r="BB113" s="752"/>
      <c r="BC113" s="752"/>
      <c r="BD113" s="752"/>
      <c r="BE113" s="752"/>
      <c r="BF113" s="752"/>
      <c r="BG113" s="752"/>
      <c r="BH113" s="752"/>
      <c r="BI113" s="752"/>
      <c r="BJ113" s="752"/>
      <c r="BK113" s="752"/>
      <c r="BL113" s="752"/>
      <c r="BM113" s="752"/>
      <c r="BN113" s="752"/>
      <c r="BO113" s="752"/>
      <c r="BP113" s="753"/>
      <c r="BQ113" s="816">
        <v>326051</v>
      </c>
      <c r="BR113" s="817"/>
      <c r="BS113" s="817"/>
      <c r="BT113" s="817"/>
      <c r="BU113" s="817"/>
      <c r="BV113" s="817">
        <v>430222</v>
      </c>
      <c r="BW113" s="817"/>
      <c r="BX113" s="817"/>
      <c r="BY113" s="817"/>
      <c r="BZ113" s="817"/>
      <c r="CA113" s="817">
        <v>557569</v>
      </c>
      <c r="CB113" s="817"/>
      <c r="CC113" s="817"/>
      <c r="CD113" s="817"/>
      <c r="CE113" s="817"/>
      <c r="CF113" s="875">
        <v>17.2</v>
      </c>
      <c r="CG113" s="876"/>
      <c r="CH113" s="876"/>
      <c r="CI113" s="876"/>
      <c r="CJ113" s="876"/>
      <c r="CK113" s="927"/>
      <c r="CL113" s="821"/>
      <c r="CM113" s="815"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16259</v>
      </c>
      <c r="AB114" s="780"/>
      <c r="AC114" s="780"/>
      <c r="AD114" s="780"/>
      <c r="AE114" s="781"/>
      <c r="AF114" s="782">
        <v>22061</v>
      </c>
      <c r="AG114" s="780"/>
      <c r="AH114" s="780"/>
      <c r="AI114" s="780"/>
      <c r="AJ114" s="781"/>
      <c r="AK114" s="782">
        <v>20577</v>
      </c>
      <c r="AL114" s="780"/>
      <c r="AM114" s="780"/>
      <c r="AN114" s="780"/>
      <c r="AO114" s="781"/>
      <c r="AP114" s="824">
        <v>0.6</v>
      </c>
      <c r="AQ114" s="825"/>
      <c r="AR114" s="825"/>
      <c r="AS114" s="825"/>
      <c r="AT114" s="826"/>
      <c r="AU114" s="932"/>
      <c r="AV114" s="933"/>
      <c r="AW114" s="933"/>
      <c r="AX114" s="933"/>
      <c r="AY114" s="933"/>
      <c r="AZ114" s="815" t="s">
        <v>432</v>
      </c>
      <c r="BA114" s="752"/>
      <c r="BB114" s="752"/>
      <c r="BC114" s="752"/>
      <c r="BD114" s="752"/>
      <c r="BE114" s="752"/>
      <c r="BF114" s="752"/>
      <c r="BG114" s="752"/>
      <c r="BH114" s="752"/>
      <c r="BI114" s="752"/>
      <c r="BJ114" s="752"/>
      <c r="BK114" s="752"/>
      <c r="BL114" s="752"/>
      <c r="BM114" s="752"/>
      <c r="BN114" s="752"/>
      <c r="BO114" s="752"/>
      <c r="BP114" s="753"/>
      <c r="BQ114" s="816">
        <v>394031</v>
      </c>
      <c r="BR114" s="817"/>
      <c r="BS114" s="817"/>
      <c r="BT114" s="817"/>
      <c r="BU114" s="817"/>
      <c r="BV114" s="817">
        <v>402772</v>
      </c>
      <c r="BW114" s="817"/>
      <c r="BX114" s="817"/>
      <c r="BY114" s="817"/>
      <c r="BZ114" s="817"/>
      <c r="CA114" s="817">
        <v>403945</v>
      </c>
      <c r="CB114" s="817"/>
      <c r="CC114" s="817"/>
      <c r="CD114" s="817"/>
      <c r="CE114" s="817"/>
      <c r="CF114" s="875">
        <v>12.5</v>
      </c>
      <c r="CG114" s="876"/>
      <c r="CH114" s="876"/>
      <c r="CI114" s="876"/>
      <c r="CJ114" s="876"/>
      <c r="CK114" s="927"/>
      <c r="CL114" s="821"/>
      <c r="CM114" s="815"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65498</v>
      </c>
      <c r="AB115" s="919"/>
      <c r="AC115" s="919"/>
      <c r="AD115" s="919"/>
      <c r="AE115" s="920"/>
      <c r="AF115" s="921">
        <v>65500</v>
      </c>
      <c r="AG115" s="919"/>
      <c r="AH115" s="919"/>
      <c r="AI115" s="919"/>
      <c r="AJ115" s="920"/>
      <c r="AK115" s="921">
        <v>63416</v>
      </c>
      <c r="AL115" s="919"/>
      <c r="AM115" s="919"/>
      <c r="AN115" s="919"/>
      <c r="AO115" s="920"/>
      <c r="AP115" s="922">
        <v>2</v>
      </c>
      <c r="AQ115" s="923"/>
      <c r="AR115" s="923"/>
      <c r="AS115" s="923"/>
      <c r="AT115" s="924"/>
      <c r="AU115" s="932"/>
      <c r="AV115" s="933"/>
      <c r="AW115" s="933"/>
      <c r="AX115" s="933"/>
      <c r="AY115" s="933"/>
      <c r="AZ115" s="815" t="s">
        <v>435</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15">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24908</v>
      </c>
      <c r="DH116" s="780"/>
      <c r="DI116" s="780"/>
      <c r="DJ116" s="780"/>
      <c r="DK116" s="781"/>
      <c r="DL116" s="782">
        <v>18681</v>
      </c>
      <c r="DM116" s="780"/>
      <c r="DN116" s="780"/>
      <c r="DO116" s="780"/>
      <c r="DP116" s="781"/>
      <c r="DQ116" s="782">
        <v>12454</v>
      </c>
      <c r="DR116" s="780"/>
      <c r="DS116" s="780"/>
      <c r="DT116" s="780"/>
      <c r="DU116" s="781"/>
      <c r="DV116" s="824">
        <v>0.4</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705282</v>
      </c>
      <c r="AB117" s="903"/>
      <c r="AC117" s="903"/>
      <c r="AD117" s="903"/>
      <c r="AE117" s="904"/>
      <c r="AF117" s="905">
        <v>746484</v>
      </c>
      <c r="AG117" s="903"/>
      <c r="AH117" s="903"/>
      <c r="AI117" s="903"/>
      <c r="AJ117" s="904"/>
      <c r="AK117" s="905">
        <v>773487</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294</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419</v>
      </c>
      <c r="B119" s="819"/>
      <c r="C119" s="860" t="s">
        <v>420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445</v>
      </c>
      <c r="BP119" s="878"/>
      <c r="BQ119" s="879">
        <v>10372751</v>
      </c>
      <c r="BR119" s="845"/>
      <c r="BS119" s="845"/>
      <c r="BT119" s="845"/>
      <c r="BU119" s="845"/>
      <c r="BV119" s="845">
        <v>10840205</v>
      </c>
      <c r="BW119" s="845"/>
      <c r="BX119" s="845"/>
      <c r="BY119" s="845"/>
      <c r="BZ119" s="845"/>
      <c r="CA119" s="845">
        <v>11324558</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v>357252</v>
      </c>
      <c r="DM119" s="764"/>
      <c r="DN119" s="764"/>
      <c r="DO119" s="764"/>
      <c r="DP119" s="765"/>
      <c r="DQ119" s="766">
        <v>286866</v>
      </c>
      <c r="DR119" s="764"/>
      <c r="DS119" s="764"/>
      <c r="DT119" s="764"/>
      <c r="DU119" s="765"/>
      <c r="DV119" s="848">
        <v>8.9</v>
      </c>
      <c r="DW119" s="849"/>
      <c r="DX119" s="849"/>
      <c r="DY119" s="849"/>
      <c r="DZ119" s="850"/>
    </row>
    <row r="120" spans="1:130" s="230" customFormat="1" ht="26.25" customHeight="1" x14ac:dyDescent="0.15">
      <c r="A120" s="820"/>
      <c r="B120" s="821"/>
      <c r="C120" s="815"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447</v>
      </c>
      <c r="AV120" s="881"/>
      <c r="AW120" s="881"/>
      <c r="AX120" s="881"/>
      <c r="AY120" s="882"/>
      <c r="AZ120" s="860" t="s">
        <v>448</v>
      </c>
      <c r="BA120" s="808"/>
      <c r="BB120" s="808"/>
      <c r="BC120" s="808"/>
      <c r="BD120" s="808"/>
      <c r="BE120" s="808"/>
      <c r="BF120" s="808"/>
      <c r="BG120" s="808"/>
      <c r="BH120" s="808"/>
      <c r="BI120" s="808"/>
      <c r="BJ120" s="808"/>
      <c r="BK120" s="808"/>
      <c r="BL120" s="808"/>
      <c r="BM120" s="808"/>
      <c r="BN120" s="808"/>
      <c r="BO120" s="808"/>
      <c r="BP120" s="809"/>
      <c r="BQ120" s="861">
        <v>3290123</v>
      </c>
      <c r="BR120" s="842"/>
      <c r="BS120" s="842"/>
      <c r="BT120" s="842"/>
      <c r="BU120" s="842"/>
      <c r="BV120" s="842">
        <v>2904987</v>
      </c>
      <c r="BW120" s="842"/>
      <c r="BX120" s="842"/>
      <c r="BY120" s="842"/>
      <c r="BZ120" s="842"/>
      <c r="CA120" s="842">
        <v>2182814</v>
      </c>
      <c r="CB120" s="842"/>
      <c r="CC120" s="842"/>
      <c r="CD120" s="842"/>
      <c r="CE120" s="842"/>
      <c r="CF120" s="866">
        <v>67.400000000000006</v>
      </c>
      <c r="CG120" s="867"/>
      <c r="CH120" s="867"/>
      <c r="CI120" s="867"/>
      <c r="CJ120" s="867"/>
      <c r="CK120" s="868" t="s">
        <v>449</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t="s">
        <v>121</v>
      </c>
      <c r="DH120" s="842"/>
      <c r="DI120" s="842"/>
      <c r="DJ120" s="842"/>
      <c r="DK120" s="842"/>
      <c r="DL120" s="842" t="s">
        <v>121</v>
      </c>
      <c r="DM120" s="842"/>
      <c r="DN120" s="842"/>
      <c r="DO120" s="842"/>
      <c r="DP120" s="842"/>
      <c r="DQ120" s="842">
        <v>2540138</v>
      </c>
      <c r="DR120" s="842"/>
      <c r="DS120" s="842"/>
      <c r="DT120" s="842"/>
      <c r="DU120" s="842"/>
      <c r="DV120" s="843">
        <v>78.400000000000006</v>
      </c>
      <c r="DW120" s="843"/>
      <c r="DX120" s="843"/>
      <c r="DY120" s="843"/>
      <c r="DZ120" s="844"/>
    </row>
    <row r="121" spans="1:130" s="230" customFormat="1" ht="26.25" customHeight="1" x14ac:dyDescent="0.15">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58865</v>
      </c>
      <c r="AB121" s="780"/>
      <c r="AC121" s="780"/>
      <c r="AD121" s="780"/>
      <c r="AE121" s="781"/>
      <c r="AF121" s="782">
        <v>58136</v>
      </c>
      <c r="AG121" s="780"/>
      <c r="AH121" s="780"/>
      <c r="AI121" s="780"/>
      <c r="AJ121" s="781"/>
      <c r="AK121" s="782">
        <v>56964</v>
      </c>
      <c r="AL121" s="780"/>
      <c r="AM121" s="780"/>
      <c r="AN121" s="780"/>
      <c r="AO121" s="781"/>
      <c r="AP121" s="824">
        <v>1.8</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v>39156</v>
      </c>
      <c r="BR121" s="817"/>
      <c r="BS121" s="817"/>
      <c r="BT121" s="817"/>
      <c r="BU121" s="817"/>
      <c r="BV121" s="817">
        <v>103352</v>
      </c>
      <c r="BW121" s="817"/>
      <c r="BX121" s="817"/>
      <c r="BY121" s="817"/>
      <c r="BZ121" s="817"/>
      <c r="CA121" s="817">
        <v>162336</v>
      </c>
      <c r="CB121" s="817"/>
      <c r="CC121" s="817"/>
      <c r="CD121" s="817"/>
      <c r="CE121" s="817"/>
      <c r="CF121" s="875">
        <v>5</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t="s">
        <v>121</v>
      </c>
      <c r="DH121" s="817"/>
      <c r="DI121" s="817"/>
      <c r="DJ121" s="817"/>
      <c r="DK121" s="817"/>
      <c r="DL121" s="817" t="s">
        <v>121</v>
      </c>
      <c r="DM121" s="817"/>
      <c r="DN121" s="817"/>
      <c r="DO121" s="817"/>
      <c r="DP121" s="817"/>
      <c r="DQ121" s="817">
        <v>216120</v>
      </c>
      <c r="DR121" s="817"/>
      <c r="DS121" s="817"/>
      <c r="DT121" s="817"/>
      <c r="DU121" s="817"/>
      <c r="DV121" s="794">
        <v>6.7</v>
      </c>
      <c r="DW121" s="794"/>
      <c r="DX121" s="794"/>
      <c r="DY121" s="794"/>
      <c r="DZ121" s="795"/>
    </row>
    <row r="122" spans="1:130" s="230" customFormat="1" ht="26.25" customHeight="1" x14ac:dyDescent="0.15">
      <c r="A122" s="820"/>
      <c r="B122" s="821"/>
      <c r="C122" s="815"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5745051</v>
      </c>
      <c r="BR122" s="845"/>
      <c r="BS122" s="845"/>
      <c r="BT122" s="845"/>
      <c r="BU122" s="845"/>
      <c r="BV122" s="845">
        <v>5657490</v>
      </c>
      <c r="BW122" s="845"/>
      <c r="BX122" s="845"/>
      <c r="BY122" s="845"/>
      <c r="BZ122" s="845"/>
      <c r="CA122" s="845">
        <v>5718896</v>
      </c>
      <c r="CB122" s="845"/>
      <c r="CC122" s="845"/>
      <c r="CD122" s="845"/>
      <c r="CE122" s="845"/>
      <c r="CF122" s="846">
        <v>176.6</v>
      </c>
      <c r="CG122" s="847"/>
      <c r="CH122" s="847"/>
      <c r="CI122" s="847"/>
      <c r="CJ122" s="847"/>
      <c r="CK122" s="869"/>
      <c r="CL122" s="855"/>
      <c r="CM122" s="855"/>
      <c r="CN122" s="855"/>
      <c r="CO122" s="856"/>
      <c r="CP122" s="835" t="s">
        <v>393</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v>14603</v>
      </c>
      <c r="DR122" s="817"/>
      <c r="DS122" s="817"/>
      <c r="DT122" s="817"/>
      <c r="DU122" s="817"/>
      <c r="DV122" s="794">
        <v>0.5</v>
      </c>
      <c r="DW122" s="794"/>
      <c r="DX122" s="794"/>
      <c r="DY122" s="794"/>
      <c r="DZ122" s="795"/>
    </row>
    <row r="123" spans="1:130" s="230" customFormat="1" ht="26.25" customHeight="1" x14ac:dyDescent="0.15">
      <c r="A123" s="820"/>
      <c r="B123" s="821"/>
      <c r="C123" s="815"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6619</v>
      </c>
      <c r="AB123" s="780"/>
      <c r="AC123" s="780"/>
      <c r="AD123" s="780"/>
      <c r="AE123" s="781"/>
      <c r="AF123" s="782">
        <v>6532</v>
      </c>
      <c r="AG123" s="780"/>
      <c r="AH123" s="780"/>
      <c r="AI123" s="780"/>
      <c r="AJ123" s="781"/>
      <c r="AK123" s="782">
        <v>6445</v>
      </c>
      <c r="AL123" s="780"/>
      <c r="AM123" s="780"/>
      <c r="AN123" s="780"/>
      <c r="AO123" s="781"/>
      <c r="AP123" s="824">
        <v>0.2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453</v>
      </c>
      <c r="BP123" s="878"/>
      <c r="BQ123" s="832">
        <v>9074330</v>
      </c>
      <c r="BR123" s="833"/>
      <c r="BS123" s="833"/>
      <c r="BT123" s="833"/>
      <c r="BU123" s="833"/>
      <c r="BV123" s="833">
        <v>8665829</v>
      </c>
      <c r="BW123" s="833"/>
      <c r="BX123" s="833"/>
      <c r="BY123" s="833"/>
      <c r="BZ123" s="833"/>
      <c r="CA123" s="833">
        <v>8064046</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
      <c r="A124" s="820"/>
      <c r="B124" s="821"/>
      <c r="C124" s="815"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40.9</v>
      </c>
      <c r="BR124" s="831"/>
      <c r="BS124" s="831"/>
      <c r="BT124" s="831"/>
      <c r="BU124" s="831"/>
      <c r="BV124" s="831">
        <v>68.900000000000006</v>
      </c>
      <c r="BW124" s="831"/>
      <c r="BX124" s="831"/>
      <c r="BY124" s="831"/>
      <c r="BZ124" s="831"/>
      <c r="CA124" s="831">
        <v>100.6</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v>2890329</v>
      </c>
      <c r="DH124" s="764"/>
      <c r="DI124" s="764"/>
      <c r="DJ124" s="764"/>
      <c r="DK124" s="765"/>
      <c r="DL124" s="766">
        <v>2833274</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15">
      <c r="A125" s="820"/>
      <c r="B125" s="821"/>
      <c r="C125" s="815"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v>821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15">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14</v>
      </c>
      <c r="AB127" s="780"/>
      <c r="AC127" s="780"/>
      <c r="AD127" s="780"/>
      <c r="AE127" s="781"/>
      <c r="AF127" s="782">
        <v>11</v>
      </c>
      <c r="AG127" s="780"/>
      <c r="AH127" s="780"/>
      <c r="AI127" s="780"/>
      <c r="AJ127" s="781"/>
      <c r="AK127" s="782">
        <v>7</v>
      </c>
      <c r="AL127" s="780"/>
      <c r="AM127" s="780"/>
      <c r="AN127" s="780"/>
      <c r="AO127" s="781"/>
      <c r="AP127" s="824">
        <v>0</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v>9008</v>
      </c>
      <c r="AB128" s="801"/>
      <c r="AC128" s="801"/>
      <c r="AD128" s="801"/>
      <c r="AE128" s="802"/>
      <c r="AF128" s="803">
        <v>14556</v>
      </c>
      <c r="AG128" s="801"/>
      <c r="AH128" s="801"/>
      <c r="AI128" s="801"/>
      <c r="AJ128" s="802"/>
      <c r="AK128" s="803">
        <v>14940</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121</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3574868</v>
      </c>
      <c r="AB129" s="780"/>
      <c r="AC129" s="780"/>
      <c r="AD129" s="780"/>
      <c r="AE129" s="781"/>
      <c r="AF129" s="782">
        <v>3571224</v>
      </c>
      <c r="AG129" s="780"/>
      <c r="AH129" s="780"/>
      <c r="AI129" s="780"/>
      <c r="AJ129" s="781"/>
      <c r="AK129" s="782">
        <v>3678898</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406601</v>
      </c>
      <c r="AB130" s="780"/>
      <c r="AC130" s="780"/>
      <c r="AD130" s="780"/>
      <c r="AE130" s="781"/>
      <c r="AF130" s="782">
        <v>419013</v>
      </c>
      <c r="AG130" s="780"/>
      <c r="AH130" s="780"/>
      <c r="AI130" s="780"/>
      <c r="AJ130" s="781"/>
      <c r="AK130" s="782">
        <v>440731</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9.6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3168267</v>
      </c>
      <c r="AB131" s="764"/>
      <c r="AC131" s="764"/>
      <c r="AD131" s="764"/>
      <c r="AE131" s="765"/>
      <c r="AF131" s="766">
        <v>3152211</v>
      </c>
      <c r="AG131" s="764"/>
      <c r="AH131" s="764"/>
      <c r="AI131" s="764"/>
      <c r="AJ131" s="765"/>
      <c r="AK131" s="766">
        <v>3238167</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v>100.6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9.1429547049999993</v>
      </c>
      <c r="AB132" s="745"/>
      <c r="AC132" s="745"/>
      <c r="AD132" s="745"/>
      <c r="AE132" s="746"/>
      <c r="AF132" s="747">
        <v>9.9268282459999995</v>
      </c>
      <c r="AG132" s="745"/>
      <c r="AH132" s="745"/>
      <c r="AI132" s="745"/>
      <c r="AJ132" s="746"/>
      <c r="AK132" s="747">
        <v>9.8146883720000009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8.5</v>
      </c>
      <c r="AB133" s="724"/>
      <c r="AC133" s="724"/>
      <c r="AD133" s="724"/>
      <c r="AE133" s="725"/>
      <c r="AF133" s="723">
        <v>9</v>
      </c>
      <c r="AG133" s="724"/>
      <c r="AH133" s="724"/>
      <c r="AI133" s="724"/>
      <c r="AJ133" s="725"/>
      <c r="AK133" s="723">
        <v>9.6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Y+6ZvVs6l1aSloKPHwTlczBeyMG6XWYTZQQca9O+WlMGB1MdMJkpIozHLmEV1gXccDcgePgkYyn05Ab5px4Yw==" saltValue="UyPyqolzeYYvk9ZScrRbw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38STXdCXi0gyOvAbRzrmJnhF7BR1AupdVCKz3AHJGKHBdgLkdRRT0DIGopb0cXOv+6VBqVxCqri7qX8u9BC7gg==" saltValue="IQNKchgvvG+2Rkli1TDK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IOsoaPlf7FLcAzIm7fyG3Ed/j390/7EX+OXGMH5N81xqL1n6cohtTq3QB08b+nS/2+7eLQKqEXdU0kOPJ0vA==" saltValue="TBRCmGQePixE67o0xLbIB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487</v>
      </c>
      <c r="AL9" s="1131"/>
      <c r="AM9" s="1131"/>
      <c r="AN9" s="1132"/>
      <c r="AO9" s="281">
        <v>966132</v>
      </c>
      <c r="AP9" s="281">
        <v>77688</v>
      </c>
      <c r="AQ9" s="282">
        <v>109056</v>
      </c>
      <c r="AR9" s="283">
        <v>-28.8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488</v>
      </c>
      <c r="AL10" s="1131"/>
      <c r="AM10" s="1131"/>
      <c r="AN10" s="1132"/>
      <c r="AO10" s="284">
        <v>157424</v>
      </c>
      <c r="AP10" s="284">
        <v>12659</v>
      </c>
      <c r="AQ10" s="285">
        <v>18467</v>
      </c>
      <c r="AR10" s="286">
        <v>-31.5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489</v>
      </c>
      <c r="AL11" s="1131"/>
      <c r="AM11" s="1131"/>
      <c r="AN11" s="1132"/>
      <c r="AO11" s="284">
        <v>8440</v>
      </c>
      <c r="AP11" s="284">
        <v>679</v>
      </c>
      <c r="AQ11" s="285">
        <v>875</v>
      </c>
      <c r="AR11" s="286">
        <v>-22.4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t="s">
        <v>491</v>
      </c>
      <c r="AP12" s="284" t="s">
        <v>491</v>
      </c>
      <c r="AQ12" s="285" t="s">
        <v>491</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492</v>
      </c>
      <c r="AL13" s="1131"/>
      <c r="AM13" s="1131"/>
      <c r="AN13" s="1132"/>
      <c r="AO13" s="284">
        <v>44591</v>
      </c>
      <c r="AP13" s="284">
        <v>3586</v>
      </c>
      <c r="AQ13" s="285">
        <v>4658</v>
      </c>
      <c r="AR13" s="286">
        <v>-23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493</v>
      </c>
      <c r="AL14" s="1131"/>
      <c r="AM14" s="1131"/>
      <c r="AN14" s="1132"/>
      <c r="AO14" s="284">
        <v>4351</v>
      </c>
      <c r="AP14" s="284">
        <v>350</v>
      </c>
      <c r="AQ14" s="285">
        <v>1950</v>
      </c>
      <c r="AR14" s="286">
        <v>-82.1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494</v>
      </c>
      <c r="AL15" s="1134"/>
      <c r="AM15" s="1134"/>
      <c r="AN15" s="1135"/>
      <c r="AO15" s="284">
        <v>-51598</v>
      </c>
      <c r="AP15" s="284">
        <v>-4149</v>
      </c>
      <c r="AQ15" s="285">
        <v>-7086</v>
      </c>
      <c r="AR15" s="286">
        <v>-41.4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1129340</v>
      </c>
      <c r="AP16" s="284">
        <v>90812</v>
      </c>
      <c r="AQ16" s="285">
        <v>127919</v>
      </c>
      <c r="AR16" s="286">
        <v>-29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499</v>
      </c>
      <c r="AL21" s="1137"/>
      <c r="AM21" s="1137"/>
      <c r="AN21" s="1138"/>
      <c r="AO21" s="297">
        <v>6.92</v>
      </c>
      <c r="AP21" s="298">
        <v>10.82</v>
      </c>
      <c r="AQ21" s="299">
        <v>-3.9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500</v>
      </c>
      <c r="AL22" s="1137"/>
      <c r="AM22" s="1137"/>
      <c r="AN22" s="1138"/>
      <c r="AO22" s="302">
        <v>99</v>
      </c>
      <c r="AP22" s="303">
        <v>96.9</v>
      </c>
      <c r="AQ22" s="304">
        <v>2.1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504</v>
      </c>
      <c r="AL32" s="1121"/>
      <c r="AM32" s="1121"/>
      <c r="AN32" s="1122"/>
      <c r="AO32" s="312">
        <v>484312</v>
      </c>
      <c r="AP32" s="312">
        <v>38944</v>
      </c>
      <c r="AQ32" s="313">
        <v>61308</v>
      </c>
      <c r="AR32" s="314">
        <v>-36.5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505</v>
      </c>
      <c r="AL33" s="1121"/>
      <c r="AM33" s="1121"/>
      <c r="AN33" s="1122"/>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506</v>
      </c>
      <c r="AL34" s="1121"/>
      <c r="AM34" s="1121"/>
      <c r="AN34" s="1122"/>
      <c r="AO34" s="312" t="s">
        <v>491</v>
      </c>
      <c r="AP34" s="312" t="s">
        <v>491</v>
      </c>
      <c r="AQ34" s="313" t="s">
        <v>491</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507</v>
      </c>
      <c r="AL35" s="1121"/>
      <c r="AM35" s="1121"/>
      <c r="AN35" s="1122"/>
      <c r="AO35" s="312">
        <v>205182</v>
      </c>
      <c r="AP35" s="312">
        <v>16499</v>
      </c>
      <c r="AQ35" s="313">
        <v>22520</v>
      </c>
      <c r="AR35" s="314">
        <v>-26.7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508</v>
      </c>
      <c r="AL36" s="1121"/>
      <c r="AM36" s="1121"/>
      <c r="AN36" s="1122"/>
      <c r="AO36" s="312">
        <v>20577</v>
      </c>
      <c r="AP36" s="312">
        <v>1655</v>
      </c>
      <c r="AQ36" s="313">
        <v>5045</v>
      </c>
      <c r="AR36" s="314">
        <v>-67.2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509</v>
      </c>
      <c r="AL37" s="1121"/>
      <c r="AM37" s="1121"/>
      <c r="AN37" s="1122"/>
      <c r="AO37" s="312">
        <v>63416</v>
      </c>
      <c r="AP37" s="312">
        <v>5099</v>
      </c>
      <c r="AQ37" s="313">
        <v>526</v>
      </c>
      <c r="AR37" s="314">
        <v>869.4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510</v>
      </c>
      <c r="AL38" s="1124"/>
      <c r="AM38" s="1124"/>
      <c r="AN38" s="1125"/>
      <c r="AO38" s="315" t="s">
        <v>491</v>
      </c>
      <c r="AP38" s="315" t="s">
        <v>491</v>
      </c>
      <c r="AQ38" s="316">
        <v>11</v>
      </c>
      <c r="AR38" s="304" t="s">
        <v>491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511</v>
      </c>
      <c r="AL39" s="1124"/>
      <c r="AM39" s="1124"/>
      <c r="AN39" s="1125"/>
      <c r="AO39" s="312">
        <v>-14940</v>
      </c>
      <c r="AP39" s="312">
        <v>-1201</v>
      </c>
      <c r="AQ39" s="313">
        <v>-1559</v>
      </c>
      <c r="AR39" s="314">
        <v>-23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512</v>
      </c>
      <c r="AL40" s="1121"/>
      <c r="AM40" s="1121"/>
      <c r="AN40" s="1122"/>
      <c r="AO40" s="312">
        <v>-440731</v>
      </c>
      <c r="AP40" s="312">
        <v>-35440</v>
      </c>
      <c r="AQ40" s="313">
        <v>-58872</v>
      </c>
      <c r="AR40" s="314">
        <v>-39.799999999999997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317816</v>
      </c>
      <c r="AP41" s="312">
        <v>25556</v>
      </c>
      <c r="AQ41" s="313">
        <v>28979</v>
      </c>
      <c r="AR41" s="314">
        <v>-11.8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482</v>
      </c>
      <c r="AN49" s="1115" t="s">
        <v>515</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445829</v>
      </c>
      <c r="AN51" s="334">
        <v>35316</v>
      </c>
      <c r="AO51" s="335">
        <v>-24.9</v>
      </c>
      <c r="AP51" s="336">
        <v>93492</v>
      </c>
      <c r="AQ51" s="337">
        <v>-13.6</v>
      </c>
      <c r="AR51" s="338">
        <v>-11.3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269212</v>
      </c>
      <c r="AN52" s="342">
        <v>21325</v>
      </c>
      <c r="AO52" s="343">
        <v>-27.6</v>
      </c>
      <c r="AP52" s="344">
        <v>53316</v>
      </c>
      <c r="AQ52" s="345">
        <v>6</v>
      </c>
      <c r="AR52" s="346">
        <v>-33.6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788754</v>
      </c>
      <c r="AN53" s="334">
        <v>62259</v>
      </c>
      <c r="AO53" s="335">
        <v>76.3</v>
      </c>
      <c r="AP53" s="336">
        <v>94796</v>
      </c>
      <c r="AQ53" s="337">
        <v>1.4</v>
      </c>
      <c r="AR53" s="338">
        <v>74.900000000000006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309256</v>
      </c>
      <c r="AN54" s="342">
        <v>24410</v>
      </c>
      <c r="AO54" s="343">
        <v>14.5</v>
      </c>
      <c r="AP54" s="344">
        <v>55781</v>
      </c>
      <c r="AQ54" s="345">
        <v>4.5999999999999996</v>
      </c>
      <c r="AR54" s="346">
        <v>9.9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1355177</v>
      </c>
      <c r="AN55" s="334">
        <v>107426</v>
      </c>
      <c r="AO55" s="335">
        <v>72.5</v>
      </c>
      <c r="AP55" s="336">
        <v>85942</v>
      </c>
      <c r="AQ55" s="337">
        <v>-9.3000000000000007</v>
      </c>
      <c r="AR55" s="338">
        <v>81.8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1000036</v>
      </c>
      <c r="AN56" s="342">
        <v>79274</v>
      </c>
      <c r="AO56" s="343">
        <v>224.8</v>
      </c>
      <c r="AP56" s="344">
        <v>48630</v>
      </c>
      <c r="AQ56" s="345">
        <v>-12.8</v>
      </c>
      <c r="AR56" s="346">
        <v>237.6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1319593</v>
      </c>
      <c r="AN57" s="334">
        <v>105306</v>
      </c>
      <c r="AO57" s="335">
        <v>-2</v>
      </c>
      <c r="AP57" s="336">
        <v>95007</v>
      </c>
      <c r="AQ57" s="337">
        <v>10.5</v>
      </c>
      <c r="AR57" s="338">
        <v>-12.5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708367</v>
      </c>
      <c r="AN58" s="342">
        <v>56529</v>
      </c>
      <c r="AO58" s="343">
        <v>-28.7</v>
      </c>
      <c r="AP58" s="344">
        <v>48509</v>
      </c>
      <c r="AQ58" s="345">
        <v>-0.2</v>
      </c>
      <c r="AR58" s="346">
        <v>-28.5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1959958</v>
      </c>
      <c r="AN59" s="334">
        <v>157604</v>
      </c>
      <c r="AO59" s="335">
        <v>49.7</v>
      </c>
      <c r="AP59" s="336">
        <v>98176</v>
      </c>
      <c r="AQ59" s="337">
        <v>3.3</v>
      </c>
      <c r="AR59" s="338">
        <v>46.4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1580112</v>
      </c>
      <c r="AN60" s="342">
        <v>127060</v>
      </c>
      <c r="AO60" s="343">
        <v>124.8</v>
      </c>
      <c r="AP60" s="344">
        <v>58489</v>
      </c>
      <c r="AQ60" s="345">
        <v>20.6</v>
      </c>
      <c r="AR60" s="346">
        <v>104.2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1173862</v>
      </c>
      <c r="AN61" s="349">
        <v>93582</v>
      </c>
      <c r="AO61" s="350">
        <v>34.299999999999997</v>
      </c>
      <c r="AP61" s="351">
        <v>93483</v>
      </c>
      <c r="AQ61" s="352">
        <v>-1.5</v>
      </c>
      <c r="AR61" s="338">
        <v>35.799999999999997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773397</v>
      </c>
      <c r="AN62" s="342">
        <v>61720</v>
      </c>
      <c r="AO62" s="343">
        <v>61.6</v>
      </c>
      <c r="AP62" s="344">
        <v>52945</v>
      </c>
      <c r="AQ62" s="345">
        <v>3.6</v>
      </c>
      <c r="AR62" s="346">
        <v>58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3uOkpPKTgh02p2LPwL/GIDR/2cpN8ypI1dK4uHeZV+ufWXtDbxmvBOPfpz7YuvA8hNMj4cUZUd76AbcKBFDpg==" saltValue="mS4B3KdEiBlwGrgVO568V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1" spans="125:125" ht="13.5" hidden="1" customHeight="1" x14ac:dyDescent="0.15">
      <c r="DU121" s="259"/>
    </row>
  </sheetData>
  <sheetProtection algorithmName="SHA-512" hashValue="bHiUKi7TosI36jXu8aRsCgQ8tbbrjPi2subgk+/vxLFEuOAAOI+vV1KKU+Kf4NEMvaBtXa+8BMgpSkT+XuC6og==" saltValue="hULudg2pNVRXyn4m0kP9w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ldi0GtP5pTOLExDbXDG8iaB7SdFxcUH+2Wb97+t9bIquYs8rwLGamZjgGO2/8lfp2gNmxPJaEFtEupBZnhsseg==" saltValue="XDR3BG7fd4GeSYkaOJJb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46.99</v>
      </c>
      <c r="G47" s="12">
        <v>34.97</v>
      </c>
      <c r="H47" s="12">
        <v>34.78</v>
      </c>
      <c r="I47" s="12">
        <v>32.24</v>
      </c>
      <c r="J47" s="13">
        <v>24.2</v>
      </c>
    </row>
    <row r="48" spans="2:10" ht="57.75" customHeight="1" x14ac:dyDescent="0.15">
      <c r="B48" s="14"/>
      <c r="C48" s="1141" t="s">
        <v>4</v>
      </c>
      <c r="D48" s="1141"/>
      <c r="E48" s="1142"/>
      <c r="F48" s="15">
        <v>5.82</v>
      </c>
      <c r="G48" s="16">
        <v>5.43</v>
      </c>
      <c r="H48" s="16">
        <v>3.56</v>
      </c>
      <c r="I48" s="16">
        <v>3.96</v>
      </c>
      <c r="J48" s="17">
        <v>4.67</v>
      </c>
    </row>
    <row r="49" spans="2:10" ht="57.75" customHeight="1" thickBot="1" x14ac:dyDescent="0.2">
      <c r="B49" s="18"/>
      <c r="C49" s="1143" t="s">
        <v>5</v>
      </c>
      <c r="D49" s="1143"/>
      <c r="E49" s="1144"/>
      <c r="F49" s="19">
        <v>21.25</v>
      </c>
      <c r="G49" s="20" t="s">
        <v>534</v>
      </c>
      <c r="H49" s="20">
        <v>0.52</v>
      </c>
      <c r="I49" s="20" t="s">
        <v>535</v>
      </c>
      <c r="J49" s="21" t="s">
        <v>536</v>
      </c>
    </row>
    <row r="50" spans="2:10" x14ac:dyDescent="0.15"/>
  </sheetData>
  <sheetProtection algorithmName="SHA-512" hashValue="ixynbUeyPej5VFF4iaFeOp+7/aSZYJCXmqa4CSJ9fNfZla0O/NpvZ0J18VTJx/ivIfJMSAT22etiHO+oXY8JEA==" saltValue="xWgtcgW0UcNlZ8G7uecH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537</v>
      </c>
      <c r="D34" s="1151"/>
      <c r="E34" s="1152"/>
      <c r="F34" s="32">
        <v>18.72</v>
      </c>
      <c r="G34" s="33">
        <v>19.8</v>
      </c>
      <c r="H34" s="33">
        <v>19.73</v>
      </c>
      <c r="I34" s="33">
        <v>22.01</v>
      </c>
      <c r="J34" s="34">
        <v>20.440000000000001</v>
      </c>
      <c r="K34" s="22"/>
      <c r="L34" s="22"/>
      <c r="M34" s="22"/>
      <c r="N34" s="22"/>
      <c r="O34" s="22"/>
      <c r="P34" s="22"/>
    </row>
    <row r="35" spans="1:16" ht="39" customHeight="1" x14ac:dyDescent="0.15">
      <c r="A35" s="22"/>
      <c r="B35" s="35"/>
      <c r="C35" s="1145" t="s">
        <v>538</v>
      </c>
      <c r="D35" s="1146"/>
      <c r="E35" s="1147"/>
      <c r="F35" s="36">
        <v>28.35</v>
      </c>
      <c r="G35" s="37">
        <v>25.81</v>
      </c>
      <c r="H35" s="37">
        <v>24.27</v>
      </c>
      <c r="I35" s="37">
        <v>24.88</v>
      </c>
      <c r="J35" s="38">
        <v>10.41</v>
      </c>
      <c r="K35" s="22"/>
      <c r="L35" s="22"/>
      <c r="M35" s="22"/>
      <c r="N35" s="22"/>
      <c r="O35" s="22"/>
      <c r="P35" s="22"/>
    </row>
    <row r="36" spans="1:16" ht="39" customHeight="1" x14ac:dyDescent="0.15">
      <c r="A36" s="22"/>
      <c r="B36" s="35"/>
      <c r="C36" s="1145" t="s">
        <v>539</v>
      </c>
      <c r="D36" s="1146"/>
      <c r="E36" s="1147"/>
      <c r="F36" s="36">
        <v>5.79</v>
      </c>
      <c r="G36" s="37">
        <v>5.29</v>
      </c>
      <c r="H36" s="37">
        <v>3.52</v>
      </c>
      <c r="I36" s="37">
        <v>3.93</v>
      </c>
      <c r="J36" s="38">
        <v>4.63</v>
      </c>
      <c r="K36" s="22"/>
      <c r="L36" s="22"/>
      <c r="M36" s="22"/>
      <c r="N36" s="22"/>
      <c r="O36" s="22"/>
      <c r="P36" s="22"/>
    </row>
    <row r="37" spans="1:16" ht="39" customHeight="1" x14ac:dyDescent="0.15">
      <c r="A37" s="22"/>
      <c r="B37" s="35"/>
      <c r="C37" s="1145" t="s">
        <v>540</v>
      </c>
      <c r="D37" s="1146"/>
      <c r="E37" s="1147"/>
      <c r="F37" s="36" t="s">
        <v>491</v>
      </c>
      <c r="G37" s="37" t="s">
        <v>491</v>
      </c>
      <c r="H37" s="37" t="s">
        <v>491</v>
      </c>
      <c r="I37" s="37" t="s">
        <v>491</v>
      </c>
      <c r="J37" s="38">
        <v>1.93</v>
      </c>
      <c r="K37" s="22"/>
      <c r="L37" s="22"/>
      <c r="M37" s="22"/>
      <c r="N37" s="22"/>
      <c r="O37" s="22"/>
      <c r="P37" s="22"/>
    </row>
    <row r="38" spans="1:16" ht="39" customHeight="1" x14ac:dyDescent="0.15">
      <c r="A38" s="22"/>
      <c r="B38" s="35"/>
      <c r="C38" s="1145" t="s">
        <v>541</v>
      </c>
      <c r="D38" s="1146"/>
      <c r="E38" s="1147"/>
      <c r="F38" s="36" t="s">
        <v>491</v>
      </c>
      <c r="G38" s="37" t="s">
        <v>491</v>
      </c>
      <c r="H38" s="37" t="s">
        <v>491</v>
      </c>
      <c r="I38" s="37" t="s">
        <v>491</v>
      </c>
      <c r="J38" s="38">
        <v>0.39</v>
      </c>
      <c r="K38" s="22"/>
      <c r="L38" s="22"/>
      <c r="M38" s="22"/>
      <c r="N38" s="22"/>
      <c r="O38" s="22"/>
      <c r="P38" s="22"/>
    </row>
    <row r="39" spans="1:16" ht="39" customHeight="1" x14ac:dyDescent="0.15">
      <c r="A39" s="22"/>
      <c r="B39" s="35"/>
      <c r="C39" s="1145" t="s">
        <v>542</v>
      </c>
      <c r="D39" s="1146"/>
      <c r="E39" s="1147"/>
      <c r="F39" s="36">
        <v>0.21</v>
      </c>
      <c r="G39" s="37">
        <v>0.08</v>
      </c>
      <c r="H39" s="37">
        <v>0.24</v>
      </c>
      <c r="I39" s="37">
        <v>0.83</v>
      </c>
      <c r="J39" s="38">
        <v>0.38</v>
      </c>
      <c r="K39" s="22"/>
      <c r="L39" s="22"/>
      <c r="M39" s="22"/>
      <c r="N39" s="22"/>
      <c r="O39" s="22"/>
      <c r="P39" s="22"/>
    </row>
    <row r="40" spans="1:16" ht="39" customHeight="1" x14ac:dyDescent="0.15">
      <c r="A40" s="22"/>
      <c r="B40" s="35"/>
      <c r="C40" s="1145" t="s">
        <v>543</v>
      </c>
      <c r="D40" s="1146"/>
      <c r="E40" s="1147"/>
      <c r="F40" s="36">
        <v>4.3</v>
      </c>
      <c r="G40" s="37">
        <v>3.48</v>
      </c>
      <c r="H40" s="37">
        <v>0.1</v>
      </c>
      <c r="I40" s="37">
        <v>0.38</v>
      </c>
      <c r="J40" s="38">
        <v>0.23</v>
      </c>
      <c r="K40" s="22"/>
      <c r="L40" s="22"/>
      <c r="M40" s="22"/>
      <c r="N40" s="22"/>
      <c r="O40" s="22"/>
      <c r="P40" s="22"/>
    </row>
    <row r="41" spans="1:16" ht="39" customHeight="1" x14ac:dyDescent="0.15">
      <c r="A41" s="22"/>
      <c r="B41" s="35"/>
      <c r="C41" s="1145" t="s">
        <v>544</v>
      </c>
      <c r="D41" s="1146"/>
      <c r="E41" s="1147"/>
      <c r="F41" s="36">
        <v>0.01</v>
      </c>
      <c r="G41" s="37">
        <v>0.12</v>
      </c>
      <c r="H41" s="37">
        <v>0.03</v>
      </c>
      <c r="I41" s="37">
        <v>0.02</v>
      </c>
      <c r="J41" s="38">
        <v>0.02</v>
      </c>
      <c r="K41" s="22"/>
      <c r="L41" s="22"/>
      <c r="M41" s="22"/>
      <c r="N41" s="22"/>
      <c r="O41" s="22"/>
      <c r="P41" s="22"/>
    </row>
    <row r="42" spans="1:16" ht="39" customHeight="1" x14ac:dyDescent="0.15">
      <c r="A42" s="22"/>
      <c r="B42" s="39"/>
      <c r="C42" s="1145" t="s">
        <v>545</v>
      </c>
      <c r="D42" s="1146"/>
      <c r="E42" s="1147"/>
      <c r="F42" s="36" t="s">
        <v>491</v>
      </c>
      <c r="G42" s="37" t="s">
        <v>491</v>
      </c>
      <c r="H42" s="37" t="s">
        <v>491</v>
      </c>
      <c r="I42" s="37" t="s">
        <v>491</v>
      </c>
      <c r="J42" s="38" t="s">
        <v>491</v>
      </c>
      <c r="K42" s="22"/>
      <c r="L42" s="22"/>
      <c r="M42" s="22"/>
      <c r="N42" s="22"/>
      <c r="O42" s="22"/>
      <c r="P42" s="22"/>
    </row>
    <row r="43" spans="1:16" ht="39" customHeight="1" thickBot="1" x14ac:dyDescent="0.2">
      <c r="A43" s="22"/>
      <c r="B43" s="40"/>
      <c r="C43" s="1148" t="s">
        <v>546</v>
      </c>
      <c r="D43" s="1149"/>
      <c r="E43" s="1150"/>
      <c r="F43" s="41">
        <v>0.13</v>
      </c>
      <c r="G43" s="42">
        <v>0.14000000000000001</v>
      </c>
      <c r="H43" s="42">
        <v>0.14000000000000001</v>
      </c>
      <c r="I43" s="42">
        <v>2.4300000000000002</v>
      </c>
      <c r="J43" s="43">
        <v>0.01</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5rncC8EACy1b0shC458Vnj41lF3/z4fBIbC9gWB6feMozErRP+ZapgIf+9tVSS51EGBT5dGuLHtA7jw5WRA5g==" saltValue="FDOY6RpwaZbGOYr7lxaR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406</v>
      </c>
      <c r="L45" s="60">
        <v>406</v>
      </c>
      <c r="M45" s="60">
        <v>432</v>
      </c>
      <c r="N45" s="60">
        <v>462</v>
      </c>
      <c r="O45" s="61">
        <v>484</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491</v>
      </c>
      <c r="L46" s="64" t="s">
        <v>491</v>
      </c>
      <c r="M46" s="64" t="s">
        <v>491</v>
      </c>
      <c r="N46" s="64" t="s">
        <v>491</v>
      </c>
      <c r="O46" s="65" t="s">
        <v>491</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491</v>
      </c>
      <c r="L47" s="64" t="s">
        <v>491</v>
      </c>
      <c r="M47" s="64" t="s">
        <v>491</v>
      </c>
      <c r="N47" s="64" t="s">
        <v>491</v>
      </c>
      <c r="O47" s="65" t="s">
        <v>491</v>
      </c>
      <c r="P47" s="48"/>
      <c r="Q47" s="48"/>
      <c r="R47" s="48"/>
      <c r="S47" s="48"/>
      <c r="T47" s="48"/>
      <c r="U47" s="48"/>
    </row>
    <row r="48" spans="1:21" ht="30.75" customHeight="1" x14ac:dyDescent="0.15">
      <c r="A48" s="48"/>
      <c r="B48" s="1178"/>
      <c r="C48" s="1179"/>
      <c r="D48" s="62"/>
      <c r="E48" s="1155" t="s">
        <v>13</v>
      </c>
      <c r="F48" s="1155"/>
      <c r="G48" s="1155"/>
      <c r="H48" s="1155"/>
      <c r="I48" s="1155"/>
      <c r="J48" s="1156"/>
      <c r="K48" s="63">
        <v>176</v>
      </c>
      <c r="L48" s="64">
        <v>171</v>
      </c>
      <c r="M48" s="64">
        <v>192</v>
      </c>
      <c r="N48" s="64">
        <v>197</v>
      </c>
      <c r="O48" s="65">
        <v>205</v>
      </c>
      <c r="P48" s="48"/>
      <c r="Q48" s="48"/>
      <c r="R48" s="48"/>
      <c r="S48" s="48"/>
      <c r="T48" s="48"/>
      <c r="U48" s="48"/>
    </row>
    <row r="49" spans="1:21" ht="30.75" customHeight="1" x14ac:dyDescent="0.15">
      <c r="A49" s="48"/>
      <c r="B49" s="1178"/>
      <c r="C49" s="1179"/>
      <c r="D49" s="62"/>
      <c r="E49" s="1155" t="s">
        <v>14</v>
      </c>
      <c r="F49" s="1155"/>
      <c r="G49" s="1155"/>
      <c r="H49" s="1155"/>
      <c r="I49" s="1155"/>
      <c r="J49" s="1156"/>
      <c r="K49" s="63">
        <v>9</v>
      </c>
      <c r="L49" s="64">
        <v>11</v>
      </c>
      <c r="M49" s="64">
        <v>16</v>
      </c>
      <c r="N49" s="64">
        <v>22</v>
      </c>
      <c r="O49" s="65">
        <v>21</v>
      </c>
      <c r="P49" s="48"/>
      <c r="Q49" s="48"/>
      <c r="R49" s="48"/>
      <c r="S49" s="48"/>
      <c r="T49" s="48"/>
      <c r="U49" s="48"/>
    </row>
    <row r="50" spans="1:21" ht="30.75" customHeight="1" x14ac:dyDescent="0.15">
      <c r="A50" s="48"/>
      <c r="B50" s="1178"/>
      <c r="C50" s="1179"/>
      <c r="D50" s="62"/>
      <c r="E50" s="1155" t="s">
        <v>15</v>
      </c>
      <c r="F50" s="1155"/>
      <c r="G50" s="1155"/>
      <c r="H50" s="1155"/>
      <c r="I50" s="1155"/>
      <c r="J50" s="1156"/>
      <c r="K50" s="63">
        <v>71</v>
      </c>
      <c r="L50" s="64">
        <v>66</v>
      </c>
      <c r="M50" s="64">
        <v>65</v>
      </c>
      <c r="N50" s="64">
        <v>66</v>
      </c>
      <c r="O50" s="65">
        <v>63</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491</v>
      </c>
      <c r="L51" s="64" t="s">
        <v>491</v>
      </c>
      <c r="M51" s="64" t="s">
        <v>491</v>
      </c>
      <c r="N51" s="64" t="s">
        <v>491</v>
      </c>
      <c r="O51" s="65" t="s">
        <v>491</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426</v>
      </c>
      <c r="L52" s="64">
        <v>418</v>
      </c>
      <c r="M52" s="64">
        <v>416</v>
      </c>
      <c r="N52" s="64">
        <v>435</v>
      </c>
      <c r="O52" s="65">
        <v>456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236</v>
      </c>
      <c r="L53" s="69">
        <v>236</v>
      </c>
      <c r="M53" s="69">
        <v>289</v>
      </c>
      <c r="N53" s="69">
        <v>312</v>
      </c>
      <c r="O53" s="70">
        <v>317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f1NPbpYXRKCMtAgJ9BGw+nHe0kB7cQisFC8tuX/ArRscTfepk0pfFd2xcQj6DIr3HXvgFvMv3LpVRAgeGneRA==" saltValue="0eTDVu3SCCrYjGawbqM7L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96" t="s">
        <v>30</v>
      </c>
      <c r="C41" s="1197"/>
      <c r="D41" s="105"/>
      <c r="E41" s="1198" t="s">
        <v>31</v>
      </c>
      <c r="F41" s="1198"/>
      <c r="G41" s="1198"/>
      <c r="H41" s="1199"/>
      <c r="I41" s="355">
        <v>5453</v>
      </c>
      <c r="J41" s="356">
        <v>5714</v>
      </c>
      <c r="K41" s="356">
        <v>6266</v>
      </c>
      <c r="L41" s="356">
        <v>6362</v>
      </c>
      <c r="M41" s="357">
        <v>6893</v>
      </c>
    </row>
    <row r="42" spans="2:13" ht="27.75" customHeight="1" x14ac:dyDescent="0.15">
      <c r="B42" s="1186"/>
      <c r="C42" s="1187"/>
      <c r="D42" s="106"/>
      <c r="E42" s="1190" t="s">
        <v>32</v>
      </c>
      <c r="F42" s="1190"/>
      <c r="G42" s="1190"/>
      <c r="H42" s="1191"/>
      <c r="I42" s="358">
        <v>580</v>
      </c>
      <c r="J42" s="359">
        <v>538</v>
      </c>
      <c r="K42" s="359">
        <v>496</v>
      </c>
      <c r="L42" s="359">
        <v>811</v>
      </c>
      <c r="M42" s="360">
        <v>699</v>
      </c>
    </row>
    <row r="43" spans="2:13" ht="27.75" customHeight="1" x14ac:dyDescent="0.15">
      <c r="B43" s="1186"/>
      <c r="C43" s="1187"/>
      <c r="D43" s="106"/>
      <c r="E43" s="1190" t="s">
        <v>33</v>
      </c>
      <c r="F43" s="1190"/>
      <c r="G43" s="1190"/>
      <c r="H43" s="1191"/>
      <c r="I43" s="358">
        <v>3062</v>
      </c>
      <c r="J43" s="359">
        <v>2743</v>
      </c>
      <c r="K43" s="359">
        <v>2890</v>
      </c>
      <c r="L43" s="359">
        <v>2833</v>
      </c>
      <c r="M43" s="360">
        <v>2771</v>
      </c>
    </row>
    <row r="44" spans="2:13" ht="27.75" customHeight="1" x14ac:dyDescent="0.15">
      <c r="B44" s="1186"/>
      <c r="C44" s="1187"/>
      <c r="D44" s="106"/>
      <c r="E44" s="1190" t="s">
        <v>34</v>
      </c>
      <c r="F44" s="1190"/>
      <c r="G44" s="1190"/>
      <c r="H44" s="1191"/>
      <c r="I44" s="358">
        <v>322</v>
      </c>
      <c r="J44" s="359">
        <v>323</v>
      </c>
      <c r="K44" s="359">
        <v>326</v>
      </c>
      <c r="L44" s="359">
        <v>430</v>
      </c>
      <c r="M44" s="360">
        <v>558</v>
      </c>
    </row>
    <row r="45" spans="2:13" ht="27.75" customHeight="1" x14ac:dyDescent="0.15">
      <c r="B45" s="1186"/>
      <c r="C45" s="1187"/>
      <c r="D45" s="106"/>
      <c r="E45" s="1190" t="s">
        <v>35</v>
      </c>
      <c r="F45" s="1190"/>
      <c r="G45" s="1190"/>
      <c r="H45" s="1191"/>
      <c r="I45" s="358">
        <v>322</v>
      </c>
      <c r="J45" s="359">
        <v>396</v>
      </c>
      <c r="K45" s="359">
        <v>394</v>
      </c>
      <c r="L45" s="359">
        <v>403</v>
      </c>
      <c r="M45" s="360">
        <v>404</v>
      </c>
    </row>
    <row r="46" spans="2:13" ht="27.75" customHeight="1" x14ac:dyDescent="0.15">
      <c r="B46" s="1186"/>
      <c r="C46" s="1187"/>
      <c r="D46" s="107"/>
      <c r="E46" s="1190" t="s">
        <v>36</v>
      </c>
      <c r="F46" s="1190"/>
      <c r="G46" s="1190"/>
      <c r="H46" s="1191"/>
      <c r="I46" s="358" t="s">
        <v>491</v>
      </c>
      <c r="J46" s="359" t="s">
        <v>491</v>
      </c>
      <c r="K46" s="359" t="s">
        <v>491</v>
      </c>
      <c r="L46" s="359" t="s">
        <v>491</v>
      </c>
      <c r="M46" s="360" t="s">
        <v>491</v>
      </c>
    </row>
    <row r="47" spans="2:13" ht="27.75" customHeight="1" x14ac:dyDescent="0.15">
      <c r="B47" s="1186"/>
      <c r="C47" s="1187"/>
      <c r="D47" s="108"/>
      <c r="E47" s="1200" t="s">
        <v>37</v>
      </c>
      <c r="F47" s="1201"/>
      <c r="G47" s="1201"/>
      <c r="H47" s="1202"/>
      <c r="I47" s="358" t="s">
        <v>491</v>
      </c>
      <c r="J47" s="359" t="s">
        <v>491</v>
      </c>
      <c r="K47" s="359" t="s">
        <v>491</v>
      </c>
      <c r="L47" s="359" t="s">
        <v>491</v>
      </c>
      <c r="M47" s="360" t="s">
        <v>491</v>
      </c>
    </row>
    <row r="48" spans="2:13" ht="27.75" customHeight="1" x14ac:dyDescent="0.15">
      <c r="B48" s="1186"/>
      <c r="C48" s="1187"/>
      <c r="D48" s="106"/>
      <c r="E48" s="1190" t="s">
        <v>38</v>
      </c>
      <c r="F48" s="1190"/>
      <c r="G48" s="1190"/>
      <c r="H48" s="1191"/>
      <c r="I48" s="358" t="s">
        <v>491</v>
      </c>
      <c r="J48" s="359" t="s">
        <v>491</v>
      </c>
      <c r="K48" s="359" t="s">
        <v>491</v>
      </c>
      <c r="L48" s="359" t="s">
        <v>491</v>
      </c>
      <c r="M48" s="360" t="s">
        <v>491</v>
      </c>
    </row>
    <row r="49" spans="2:13" ht="27.75" customHeight="1" x14ac:dyDescent="0.15">
      <c r="B49" s="1188"/>
      <c r="C49" s="1189"/>
      <c r="D49" s="106"/>
      <c r="E49" s="1190" t="s">
        <v>39</v>
      </c>
      <c r="F49" s="1190"/>
      <c r="G49" s="1190"/>
      <c r="H49" s="1191"/>
      <c r="I49" s="358" t="s">
        <v>491</v>
      </c>
      <c r="J49" s="359" t="s">
        <v>491</v>
      </c>
      <c r="K49" s="359" t="s">
        <v>491</v>
      </c>
      <c r="L49" s="359" t="s">
        <v>491</v>
      </c>
      <c r="M49" s="360" t="s">
        <v>491</v>
      </c>
    </row>
    <row r="50" spans="2:13" ht="27.75" customHeight="1" x14ac:dyDescent="0.15">
      <c r="B50" s="1184" t="s">
        <v>40</v>
      </c>
      <c r="C50" s="1185"/>
      <c r="D50" s="109"/>
      <c r="E50" s="1190" t="s">
        <v>41</v>
      </c>
      <c r="F50" s="1190"/>
      <c r="G50" s="1190"/>
      <c r="H50" s="1191"/>
      <c r="I50" s="358">
        <v>3366</v>
      </c>
      <c r="J50" s="359">
        <v>3221</v>
      </c>
      <c r="K50" s="359">
        <v>3290</v>
      </c>
      <c r="L50" s="359">
        <v>2905</v>
      </c>
      <c r="M50" s="360">
        <v>2183</v>
      </c>
    </row>
    <row r="51" spans="2:13" ht="27.75" customHeight="1" x14ac:dyDescent="0.15">
      <c r="B51" s="1186"/>
      <c r="C51" s="1187"/>
      <c r="D51" s="106"/>
      <c r="E51" s="1190" t="s">
        <v>42</v>
      </c>
      <c r="F51" s="1190"/>
      <c r="G51" s="1190"/>
      <c r="H51" s="1191"/>
      <c r="I51" s="358">
        <v>236</v>
      </c>
      <c r="J51" s="359">
        <v>43</v>
      </c>
      <c r="K51" s="359">
        <v>39</v>
      </c>
      <c r="L51" s="359">
        <v>103</v>
      </c>
      <c r="M51" s="360">
        <v>162</v>
      </c>
    </row>
    <row r="52" spans="2:13" ht="27.75" customHeight="1" x14ac:dyDescent="0.15">
      <c r="B52" s="1188"/>
      <c r="C52" s="1189"/>
      <c r="D52" s="106"/>
      <c r="E52" s="1190" t="s">
        <v>43</v>
      </c>
      <c r="F52" s="1190"/>
      <c r="G52" s="1190"/>
      <c r="H52" s="1191"/>
      <c r="I52" s="358">
        <v>5574</v>
      </c>
      <c r="J52" s="359">
        <v>5559</v>
      </c>
      <c r="K52" s="359">
        <v>5745</v>
      </c>
      <c r="L52" s="359">
        <v>5657</v>
      </c>
      <c r="M52" s="360">
        <v>5719</v>
      </c>
    </row>
    <row r="53" spans="2:13" ht="27.75" customHeight="1" thickBot="1" x14ac:dyDescent="0.2">
      <c r="B53" s="1192" t="s">
        <v>19</v>
      </c>
      <c r="C53" s="1193"/>
      <c r="D53" s="110"/>
      <c r="E53" s="1194" t="s">
        <v>44</v>
      </c>
      <c r="F53" s="1194"/>
      <c r="G53" s="1194"/>
      <c r="H53" s="1195"/>
      <c r="I53" s="361">
        <v>563</v>
      </c>
      <c r="J53" s="362">
        <v>891</v>
      </c>
      <c r="K53" s="362">
        <v>1298</v>
      </c>
      <c r="L53" s="362">
        <v>2174</v>
      </c>
      <c r="M53" s="363">
        <v>3261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syQciOz5LO0e7VbQ1fQ14a0LuoaM4W5UpAy49lFL/mNEuRKkCLoJ8dYO63oyt2xMpl+XRtEiuFGAuAgldCJ3LA==" saltValue="+SFmfxjTkw6k7ZIIulP/3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1244</v>
      </c>
      <c r="G55" s="122">
        <v>1151</v>
      </c>
      <c r="H55" s="123">
        <v>890</v>
      </c>
    </row>
    <row r="56" spans="2:8" ht="52.5" customHeight="1" x14ac:dyDescent="0.15">
      <c r="B56" s="124"/>
      <c r="C56" s="1213" t="s">
        <v>47</v>
      </c>
      <c r="D56" s="1213"/>
      <c r="E56" s="1214"/>
      <c r="F56" s="125">
        <v>86</v>
      </c>
      <c r="G56" s="125">
        <v>96</v>
      </c>
      <c r="H56" s="126">
        <v>124</v>
      </c>
    </row>
    <row r="57" spans="2:8" ht="53.25" customHeight="1" x14ac:dyDescent="0.15">
      <c r="B57" s="124"/>
      <c r="C57" s="1215" t="s">
        <v>48</v>
      </c>
      <c r="D57" s="1215"/>
      <c r="E57" s="1216"/>
      <c r="F57" s="127">
        <v>1549</v>
      </c>
      <c r="G57" s="127">
        <v>1427</v>
      </c>
      <c r="H57" s="128">
        <v>978</v>
      </c>
    </row>
    <row r="58" spans="2:8" ht="45.75" customHeight="1" x14ac:dyDescent="0.15">
      <c r="B58" s="129"/>
      <c r="C58" s="1203" t="s">
        <v>562</v>
      </c>
      <c r="D58" s="1204"/>
      <c r="E58" s="1205"/>
      <c r="F58" s="130">
        <v>713</v>
      </c>
      <c r="G58" s="130">
        <v>692</v>
      </c>
      <c r="H58" s="131">
        <v>338</v>
      </c>
    </row>
    <row r="59" spans="2:8" ht="45.75" customHeight="1" x14ac:dyDescent="0.15">
      <c r="B59" s="129"/>
      <c r="C59" s="1203" t="s">
        <v>563</v>
      </c>
      <c r="D59" s="1204"/>
      <c r="E59" s="1205"/>
      <c r="F59" s="130">
        <v>149</v>
      </c>
      <c r="G59" s="130">
        <v>151</v>
      </c>
      <c r="H59" s="131">
        <v>151</v>
      </c>
    </row>
    <row r="60" spans="2:8" ht="45.75" customHeight="1" x14ac:dyDescent="0.15">
      <c r="B60" s="129"/>
      <c r="C60" s="1203" t="s">
        <v>564</v>
      </c>
      <c r="D60" s="1204"/>
      <c r="E60" s="1205"/>
      <c r="F60" s="130">
        <v>128</v>
      </c>
      <c r="G60" s="130">
        <v>128</v>
      </c>
      <c r="H60" s="131">
        <v>128</v>
      </c>
    </row>
    <row r="61" spans="2:8" ht="45.75" customHeight="1" x14ac:dyDescent="0.15">
      <c r="B61" s="129"/>
      <c r="C61" s="1203" t="s">
        <v>566</v>
      </c>
      <c r="D61" s="1204"/>
      <c r="E61" s="1205"/>
      <c r="F61" s="130">
        <v>106</v>
      </c>
      <c r="G61" s="130">
        <v>106</v>
      </c>
      <c r="H61" s="131">
        <v>92</v>
      </c>
    </row>
    <row r="62" spans="2:8" ht="45.75" customHeight="1" thickBot="1" x14ac:dyDescent="0.2">
      <c r="B62" s="132"/>
      <c r="C62" s="1206" t="s">
        <v>565</v>
      </c>
      <c r="D62" s="1207"/>
      <c r="E62" s="1208"/>
      <c r="F62" s="133">
        <v>69</v>
      </c>
      <c r="G62" s="133">
        <v>71</v>
      </c>
      <c r="H62" s="134">
        <v>73</v>
      </c>
    </row>
    <row r="63" spans="2:8" ht="52.5" customHeight="1" thickBot="1" x14ac:dyDescent="0.2">
      <c r="B63" s="135"/>
      <c r="C63" s="1209" t="s">
        <v>49</v>
      </c>
      <c r="D63" s="1209"/>
      <c r="E63" s="1210"/>
      <c r="F63" s="136">
        <v>2879</v>
      </c>
      <c r="G63" s="136">
        <v>2675</v>
      </c>
      <c r="H63" s="137">
        <v>1992</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sheetData>
  <sheetProtection algorithmName="SHA-512" hashValue="cepJGI5Xk8iRjPgoMcGN7dLy3IDGOGkd1DgFGEHEgEfaH4yUlk0RhIMnObC8oDmUGHztN2tY0FPGM63WR2M0qg==" saltValue="9+ElC/znqOIM0IveQ/xE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35316</v>
      </c>
      <c r="E3" s="156"/>
      <c r="F3" s="157">
        <v>93492</v>
      </c>
      <c r="G3" s="158"/>
      <c r="H3" s="159"/>
    </row>
    <row r="4" spans="1:8" x14ac:dyDescent="0.15">
      <c r="A4" s="160"/>
      <c r="B4" s="161"/>
      <c r="C4" s="162"/>
      <c r="D4" s="163">
        <v>21325</v>
      </c>
      <c r="E4" s="164"/>
      <c r="F4" s="165">
        <v>53316</v>
      </c>
      <c r="G4" s="166"/>
      <c r="H4" s="167"/>
    </row>
    <row r="5" spans="1:8" x14ac:dyDescent="0.15">
      <c r="A5" s="148" t="s">
        <v>523</v>
      </c>
      <c r="B5" s="153"/>
      <c r="C5" s="154"/>
      <c r="D5" s="155">
        <v>62259</v>
      </c>
      <c r="E5" s="156"/>
      <c r="F5" s="157">
        <v>94796</v>
      </c>
      <c r="G5" s="158"/>
      <c r="H5" s="159"/>
    </row>
    <row r="6" spans="1:8" x14ac:dyDescent="0.15">
      <c r="A6" s="160"/>
      <c r="B6" s="161"/>
      <c r="C6" s="162"/>
      <c r="D6" s="163">
        <v>24410</v>
      </c>
      <c r="E6" s="164"/>
      <c r="F6" s="165">
        <v>55781</v>
      </c>
      <c r="G6" s="166"/>
      <c r="H6" s="167"/>
    </row>
    <row r="7" spans="1:8" x14ac:dyDescent="0.15">
      <c r="A7" s="148" t="s">
        <v>524</v>
      </c>
      <c r="B7" s="153"/>
      <c r="C7" s="154"/>
      <c r="D7" s="155">
        <v>107426</v>
      </c>
      <c r="E7" s="156"/>
      <c r="F7" s="157">
        <v>85942</v>
      </c>
      <c r="G7" s="158"/>
      <c r="H7" s="159"/>
    </row>
    <row r="8" spans="1:8" x14ac:dyDescent="0.15">
      <c r="A8" s="160"/>
      <c r="B8" s="161"/>
      <c r="C8" s="162"/>
      <c r="D8" s="163">
        <v>79274</v>
      </c>
      <c r="E8" s="164"/>
      <c r="F8" s="165">
        <v>48630</v>
      </c>
      <c r="G8" s="166"/>
      <c r="H8" s="167"/>
    </row>
    <row r="9" spans="1:8" x14ac:dyDescent="0.15">
      <c r="A9" s="148" t="s">
        <v>525</v>
      </c>
      <c r="B9" s="153"/>
      <c r="C9" s="154"/>
      <c r="D9" s="155">
        <v>105306</v>
      </c>
      <c r="E9" s="156"/>
      <c r="F9" s="157">
        <v>95007</v>
      </c>
      <c r="G9" s="158"/>
      <c r="H9" s="159"/>
    </row>
    <row r="10" spans="1:8" x14ac:dyDescent="0.15">
      <c r="A10" s="160"/>
      <c r="B10" s="161"/>
      <c r="C10" s="162"/>
      <c r="D10" s="163">
        <v>56529</v>
      </c>
      <c r="E10" s="164"/>
      <c r="F10" s="165">
        <v>48509</v>
      </c>
      <c r="G10" s="166"/>
      <c r="H10" s="167"/>
    </row>
    <row r="11" spans="1:8" x14ac:dyDescent="0.15">
      <c r="A11" s="148" t="s">
        <v>526</v>
      </c>
      <c r="B11" s="153"/>
      <c r="C11" s="154"/>
      <c r="D11" s="155">
        <v>157604</v>
      </c>
      <c r="E11" s="156"/>
      <c r="F11" s="157">
        <v>98176</v>
      </c>
      <c r="G11" s="158"/>
      <c r="H11" s="159"/>
    </row>
    <row r="12" spans="1:8" x14ac:dyDescent="0.15">
      <c r="A12" s="160"/>
      <c r="B12" s="161"/>
      <c r="C12" s="168"/>
      <c r="D12" s="163">
        <v>127060</v>
      </c>
      <c r="E12" s="164"/>
      <c r="F12" s="165">
        <v>58489</v>
      </c>
      <c r="G12" s="166"/>
      <c r="H12" s="167"/>
    </row>
    <row r="13" spans="1:8" x14ac:dyDescent="0.15">
      <c r="A13" s="148"/>
      <c r="B13" s="153"/>
      <c r="C13" s="169"/>
      <c r="D13" s="170">
        <v>93582</v>
      </c>
      <c r="E13" s="171"/>
      <c r="F13" s="172">
        <v>93483</v>
      </c>
      <c r="G13" s="173"/>
      <c r="H13" s="159"/>
    </row>
    <row r="14" spans="1:8" x14ac:dyDescent="0.15">
      <c r="A14" s="160"/>
      <c r="B14" s="161"/>
      <c r="C14" s="162"/>
      <c r="D14" s="163">
        <v>61720</v>
      </c>
      <c r="E14" s="164"/>
      <c r="F14" s="165">
        <v>52945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5.82</v>
      </c>
      <c r="C19" s="174">
        <f>ROUND(VALUE(SUBSTITUTE(実質収支比率等に係る経年分析!G$48,"▲","-")),2)</f>
        <v>5.43</v>
      </c>
      <c r="D19" s="174">
        <f>ROUND(VALUE(SUBSTITUTE(実質収支比率等に係る経年分析!H$48,"▲","-")),2)</f>
        <v>3.56</v>
      </c>
      <c r="E19" s="174">
        <f>ROUND(VALUE(SUBSTITUTE(実質収支比率等に係る経年分析!I$48,"▲","-")),2)</f>
        <v>3.96</v>
      </c>
      <c r="F19" s="174">
        <f>ROUND(VALUE(SUBSTITUTE(実質収支比率等に係る経年分析!J$48,"▲","-")),2)</f>
        <v>4.67</v>
      </c>
    </row>
    <row r="20" spans="1:11" x14ac:dyDescent="0.15">
      <c r="A20" s="174" t="s">
        <v>53</v>
      </c>
      <c r="B20" s="174">
        <f>ROUND(VALUE(SUBSTITUTE(実質収支比率等に係る経年分析!F$47,"▲","-")),2)</f>
        <v>46.99</v>
      </c>
      <c r="C20" s="174">
        <f>ROUND(VALUE(SUBSTITUTE(実質収支比率等に係る経年分析!G$47,"▲","-")),2)</f>
        <v>34.97</v>
      </c>
      <c r="D20" s="174">
        <f>ROUND(VALUE(SUBSTITUTE(実質収支比率等に係る経年分析!H$47,"▲","-")),2)</f>
        <v>34.78</v>
      </c>
      <c r="E20" s="174">
        <f>ROUND(VALUE(SUBSTITUTE(実質収支比率等に係る経年分析!I$47,"▲","-")),2)</f>
        <v>32.24</v>
      </c>
      <c r="F20" s="174">
        <f>ROUND(VALUE(SUBSTITUTE(実質収支比率等に係る経年分析!J$47,"▲","-")),2)</f>
        <v>24.2</v>
      </c>
    </row>
    <row r="21" spans="1:11" x14ac:dyDescent="0.15">
      <c r="A21" s="174" t="s">
        <v>54</v>
      </c>
      <c r="B21" s="174">
        <f>IF(ISNUMBER(VALUE(SUBSTITUTE(実質収支比率等に係る経年分析!F$49,"▲","-"))),ROUND(VALUE(SUBSTITUTE(実質収支比率等に係る経年分析!F$49,"▲","-")),2),NA())</f>
        <v>21.25</v>
      </c>
      <c r="C21" s="174">
        <f>IF(ISNUMBER(VALUE(SUBSTITUTE(実質収支比率等に係る経年分析!G$49,"▲","-"))),ROUND(VALUE(SUBSTITUTE(実質収支比率等に係る経年分析!G$49,"▲","-")),2),NA())</f>
        <v>-10.35</v>
      </c>
      <c r="D21" s="174">
        <f>IF(ISNUMBER(VALUE(SUBSTITUTE(実質収支比率等に係る経年分析!H$49,"▲","-"))),ROUND(VALUE(SUBSTITUTE(実質収支比率等に係る経年分析!H$49,"▲","-")),2),NA())</f>
        <v>0.52</v>
      </c>
      <c r="E21" s="174">
        <f>IF(ISNUMBER(VALUE(SUBSTITUTE(実質収支比率等に係る経年分析!I$49,"▲","-"))),ROUND(VALUE(SUBSTITUTE(実質収支比率等に係る経年分析!I$49,"▲","-")),2),NA())</f>
        <v>-2.19</v>
      </c>
      <c r="F21" s="174">
        <f>IF(ISNUMBER(VALUE(SUBSTITUTE(実質収支比率等に係る経年分析!J$49,"▲","-"))),ROUND(VALUE(SUBSTITUTE(実質収支比率等に係る経年分析!J$49,"▲","-")),2),NA())</f>
        <v>-6.27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0.14000000000000001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0.14000000000000001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2.4300000000000002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鏡石駅東第１土地区画整理事業特別会計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4.3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3.48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0.23</v>
      </c>
    </row>
    <row r="31" spans="1:11" x14ac:dyDescent="0.15">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0.83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0.38</v>
      </c>
    </row>
    <row r="32" spans="1:11" x14ac:dyDescent="0.15">
      <c r="A32" s="175" t="str">
        <f>IF(連結実質赤字比率に係る赤字・黒字の構成分析!C$38="",NA(),連結実質赤字比率に係る赤字・黒字の構成分析!C$38)</f>
        <v>農業集落排水事業会計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0.39</v>
      </c>
    </row>
    <row r="33" spans="1:16" x14ac:dyDescent="0.15">
      <c r="A33" s="175" t="str">
        <f>IF(連結実質赤字比率に係る赤字・黒字の構成分析!C$37="",NA(),連結実質赤字比率に係る赤字・黒字の構成分析!C$37)</f>
        <v>公共下水道事業会計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#VALUE!</v>
      </c>
      <c r="I33" s="175" t="e">
        <f>IF(ROUND(VALUE(SUBSTITUTE(連結実質赤字比率に係る赤字・黒字の構成分析!I$37,"▲", "-")), 2) &gt;= 0, ABS(ROUND(VALUE(SUBSTITUTE(連結実質赤字比率に係る赤字・黒字の構成分析!I$37,"▲", "-")), 2)), NA())</f>
        <v>#VALUE!</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1.93</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5.79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5.29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3.52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3.93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4.63</v>
      </c>
    </row>
    <row r="35" spans="1:16" x14ac:dyDescent="0.15">
      <c r="A35" s="175" t="str">
        <f>IF(連結実質赤字比率に係る赤字・黒字の構成分析!C$35="",NA(),連結実質赤字比率に係る赤字・黒字の構成分析!C$35)</f>
        <v>工業団地事業特別会計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28.35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25.81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24.27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24.88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10.41</v>
      </c>
    </row>
    <row r="36" spans="1:16" x14ac:dyDescent="0.15">
      <c r="A36" s="175" t="str">
        <f>IF(連結実質赤字比率に係る赤字・黒字の構成分析!C$34="",NA(),連結実質赤字比率に係る赤字・黒字の構成分析!C$34)</f>
        <v>上水道事業会計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18.72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19.8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19.73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22.01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20.440000000000001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426</v>
      </c>
      <c r="E42" s="176"/>
      <c r="F42" s="176"/>
      <c r="G42" s="176">
        <f>'実質公債費比率（分子）の構造'!L$52</f>
        <v>418</v>
      </c>
      <c r="H42" s="176"/>
      <c r="I42" s="176"/>
      <c r="J42" s="176">
        <f>'実質公債費比率（分子）の構造'!M$52</f>
        <v>416</v>
      </c>
      <c r="K42" s="176"/>
      <c r="L42" s="176"/>
      <c r="M42" s="176">
        <f>'実質公債費比率（分子）の構造'!N$52</f>
        <v>435</v>
      </c>
      <c r="N42" s="176"/>
      <c r="O42" s="176"/>
      <c r="P42" s="176">
        <f>'実質公債費比率（分子）の構造'!O$52</f>
        <v>456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71</v>
      </c>
      <c r="C44" s="176"/>
      <c r="D44" s="176"/>
      <c r="E44" s="176">
        <f>'実質公債費比率（分子）の構造'!L$50</f>
        <v>66</v>
      </c>
      <c r="F44" s="176"/>
      <c r="G44" s="176"/>
      <c r="H44" s="176">
        <f>'実質公債費比率（分子）の構造'!M$50</f>
        <v>65</v>
      </c>
      <c r="I44" s="176"/>
      <c r="J44" s="176"/>
      <c r="K44" s="176">
        <f>'実質公債費比率（分子）の構造'!N$50</f>
        <v>66</v>
      </c>
      <c r="L44" s="176"/>
      <c r="M44" s="176"/>
      <c r="N44" s="176">
        <f>'実質公債費比率（分子）の構造'!O$50</f>
        <v>63</v>
      </c>
      <c r="O44" s="176"/>
      <c r="P44" s="176"/>
    </row>
    <row r="45" spans="1:16" x14ac:dyDescent="0.15">
      <c r="A45" s="176" t="s">
        <v>63</v>
      </c>
      <c r="B45" s="176">
        <f>'実質公債費比率（分子）の構造'!K$49</f>
        <v>9</v>
      </c>
      <c r="C45" s="176"/>
      <c r="D45" s="176"/>
      <c r="E45" s="176">
        <f>'実質公債費比率（分子）の構造'!L$49</f>
        <v>11</v>
      </c>
      <c r="F45" s="176"/>
      <c r="G45" s="176"/>
      <c r="H45" s="176">
        <f>'実質公債費比率（分子）の構造'!M$49</f>
        <v>16</v>
      </c>
      <c r="I45" s="176"/>
      <c r="J45" s="176"/>
      <c r="K45" s="176">
        <f>'実質公債費比率（分子）の構造'!N$49</f>
        <v>22</v>
      </c>
      <c r="L45" s="176"/>
      <c r="M45" s="176"/>
      <c r="N45" s="176">
        <f>'実質公債費比率（分子）の構造'!O$49</f>
        <v>21</v>
      </c>
      <c r="O45" s="176"/>
      <c r="P45" s="176"/>
    </row>
    <row r="46" spans="1:16" x14ac:dyDescent="0.15">
      <c r="A46" s="176" t="s">
        <v>64</v>
      </c>
      <c r="B46" s="176">
        <f>'実質公債費比率（分子）の構造'!K$48</f>
        <v>176</v>
      </c>
      <c r="C46" s="176"/>
      <c r="D46" s="176"/>
      <c r="E46" s="176">
        <f>'実質公債費比率（分子）の構造'!L$48</f>
        <v>171</v>
      </c>
      <c r="F46" s="176"/>
      <c r="G46" s="176"/>
      <c r="H46" s="176">
        <f>'実質公債費比率（分子）の構造'!M$48</f>
        <v>192</v>
      </c>
      <c r="I46" s="176"/>
      <c r="J46" s="176"/>
      <c r="K46" s="176">
        <f>'実質公債費比率（分子）の構造'!N$48</f>
        <v>197</v>
      </c>
      <c r="L46" s="176"/>
      <c r="M46" s="176"/>
      <c r="N46" s="176">
        <f>'実質公債費比率（分子）の構造'!O$48</f>
        <v>205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406</v>
      </c>
      <c r="C49" s="176"/>
      <c r="D49" s="176"/>
      <c r="E49" s="176">
        <f>'実質公債費比率（分子）の構造'!L$45</f>
        <v>406</v>
      </c>
      <c r="F49" s="176"/>
      <c r="G49" s="176"/>
      <c r="H49" s="176">
        <f>'実質公債費比率（分子）の構造'!M$45</f>
        <v>432</v>
      </c>
      <c r="I49" s="176"/>
      <c r="J49" s="176"/>
      <c r="K49" s="176">
        <f>'実質公債費比率（分子）の構造'!N$45</f>
        <v>462</v>
      </c>
      <c r="L49" s="176"/>
      <c r="M49" s="176"/>
      <c r="N49" s="176">
        <f>'実質公債費比率（分子）の構造'!O$45</f>
        <v>484</v>
      </c>
      <c r="O49" s="176"/>
      <c r="P49" s="176"/>
    </row>
    <row r="50" spans="1:16" x14ac:dyDescent="0.15">
      <c r="A50" s="176" t="s">
        <v>67</v>
      </c>
      <c r="B50" s="176" t="e">
        <f>NA()</f>
        <v>#N/A</v>
      </c>
      <c r="C50" s="176">
        <f>IF(ISNUMBER('実質公債費比率（分子）の構造'!K$53),'実質公債費比率（分子）の構造'!K$53,NA())</f>
        <v>236</v>
      </c>
      <c r="D50" s="176" t="e">
        <f>NA()</f>
        <v>#N/A</v>
      </c>
      <c r="E50" s="176" t="e">
        <f>NA()</f>
        <v>#N/A</v>
      </c>
      <c r="F50" s="176">
        <f>IF(ISNUMBER('実質公債費比率（分子）の構造'!L$53),'実質公債費比率（分子）の構造'!L$53,NA())</f>
        <v>236</v>
      </c>
      <c r="G50" s="176" t="e">
        <f>NA()</f>
        <v>#N/A</v>
      </c>
      <c r="H50" s="176" t="e">
        <f>NA()</f>
        <v>#N/A</v>
      </c>
      <c r="I50" s="176">
        <f>IF(ISNUMBER('実質公債費比率（分子）の構造'!M$53),'実質公債費比率（分子）の構造'!M$53,NA())</f>
        <v>289</v>
      </c>
      <c r="J50" s="176" t="e">
        <f>NA()</f>
        <v>#N/A</v>
      </c>
      <c r="K50" s="176" t="e">
        <f>NA()</f>
        <v>#N/A</v>
      </c>
      <c r="L50" s="176">
        <f>IF(ISNUMBER('実質公債費比率（分子）の構造'!N$53),'実質公債費比率（分子）の構造'!N$53,NA())</f>
        <v>312</v>
      </c>
      <c r="M50" s="176" t="e">
        <f>NA()</f>
        <v>#N/A</v>
      </c>
      <c r="N50" s="176" t="e">
        <f>NA()</f>
        <v>#N/A</v>
      </c>
      <c r="O50" s="176">
        <f>IF(ISNUMBER('実質公債費比率（分子）の構造'!O$53),'実質公債費比率（分子）の構造'!O$53,NA())</f>
        <v>317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5574</v>
      </c>
      <c r="E56" s="175"/>
      <c r="F56" s="175"/>
      <c r="G56" s="175">
        <f>'将来負担比率（分子）の構造'!J$52</f>
        <v>5559</v>
      </c>
      <c r="H56" s="175"/>
      <c r="I56" s="175"/>
      <c r="J56" s="175">
        <f>'将来負担比率（分子）の構造'!K$52</f>
        <v>5745</v>
      </c>
      <c r="K56" s="175"/>
      <c r="L56" s="175"/>
      <c r="M56" s="175">
        <f>'将来負担比率（分子）の構造'!L$52</f>
        <v>5657</v>
      </c>
      <c r="N56" s="175"/>
      <c r="O56" s="175"/>
      <c r="P56" s="175">
        <f>'将来負担比率（分子）の構造'!M$52</f>
        <v>5719</v>
      </c>
    </row>
    <row r="57" spans="1:16" x14ac:dyDescent="0.15">
      <c r="A57" s="175" t="s">
        <v>42</v>
      </c>
      <c r="B57" s="175"/>
      <c r="C57" s="175"/>
      <c r="D57" s="175">
        <f>'将来負担比率（分子）の構造'!I$51</f>
        <v>236</v>
      </c>
      <c r="E57" s="175"/>
      <c r="F57" s="175"/>
      <c r="G57" s="175">
        <f>'将来負担比率（分子）の構造'!J$51</f>
        <v>43</v>
      </c>
      <c r="H57" s="175"/>
      <c r="I57" s="175"/>
      <c r="J57" s="175">
        <f>'将来負担比率（分子）の構造'!K$51</f>
        <v>39</v>
      </c>
      <c r="K57" s="175"/>
      <c r="L57" s="175"/>
      <c r="M57" s="175">
        <f>'将来負担比率（分子）の構造'!L$51</f>
        <v>103</v>
      </c>
      <c r="N57" s="175"/>
      <c r="O57" s="175"/>
      <c r="P57" s="175">
        <f>'将来負担比率（分子）の構造'!M$51</f>
        <v>162</v>
      </c>
    </row>
    <row r="58" spans="1:16" x14ac:dyDescent="0.15">
      <c r="A58" s="175" t="s">
        <v>41</v>
      </c>
      <c r="B58" s="175"/>
      <c r="C58" s="175"/>
      <c r="D58" s="175">
        <f>'将来負担比率（分子）の構造'!I$50</f>
        <v>3366</v>
      </c>
      <c r="E58" s="175"/>
      <c r="F58" s="175"/>
      <c r="G58" s="175">
        <f>'将来負担比率（分子）の構造'!J$50</f>
        <v>3221</v>
      </c>
      <c r="H58" s="175"/>
      <c r="I58" s="175"/>
      <c r="J58" s="175">
        <f>'将来負担比率（分子）の構造'!K$50</f>
        <v>3290</v>
      </c>
      <c r="K58" s="175"/>
      <c r="L58" s="175"/>
      <c r="M58" s="175">
        <f>'将来負担比率（分子）の構造'!L$50</f>
        <v>2905</v>
      </c>
      <c r="N58" s="175"/>
      <c r="O58" s="175"/>
      <c r="P58" s="175">
        <f>'将来負担比率（分子）の構造'!M$50</f>
        <v>2183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322</v>
      </c>
      <c r="C62" s="175"/>
      <c r="D62" s="175"/>
      <c r="E62" s="175">
        <f>'将来負担比率（分子）の構造'!J$45</f>
        <v>396</v>
      </c>
      <c r="F62" s="175"/>
      <c r="G62" s="175"/>
      <c r="H62" s="175">
        <f>'将来負担比率（分子）の構造'!K$45</f>
        <v>394</v>
      </c>
      <c r="I62" s="175"/>
      <c r="J62" s="175"/>
      <c r="K62" s="175">
        <f>'将来負担比率（分子）の構造'!L$45</f>
        <v>403</v>
      </c>
      <c r="L62" s="175"/>
      <c r="M62" s="175"/>
      <c r="N62" s="175">
        <f>'将来負担比率（分子）の構造'!M$45</f>
        <v>404</v>
      </c>
      <c r="O62" s="175"/>
      <c r="P62" s="175"/>
    </row>
    <row r="63" spans="1:16" x14ac:dyDescent="0.15">
      <c r="A63" s="175" t="s">
        <v>34</v>
      </c>
      <c r="B63" s="175">
        <f>'将来負担比率（分子）の構造'!I$44</f>
        <v>322</v>
      </c>
      <c r="C63" s="175"/>
      <c r="D63" s="175"/>
      <c r="E63" s="175">
        <f>'将来負担比率（分子）の構造'!J$44</f>
        <v>323</v>
      </c>
      <c r="F63" s="175"/>
      <c r="G63" s="175"/>
      <c r="H63" s="175">
        <f>'将来負担比率（分子）の構造'!K$44</f>
        <v>326</v>
      </c>
      <c r="I63" s="175"/>
      <c r="J63" s="175"/>
      <c r="K63" s="175">
        <f>'将来負担比率（分子）の構造'!L$44</f>
        <v>430</v>
      </c>
      <c r="L63" s="175"/>
      <c r="M63" s="175"/>
      <c r="N63" s="175">
        <f>'将来負担比率（分子）の構造'!M$44</f>
        <v>558</v>
      </c>
      <c r="O63" s="175"/>
      <c r="P63" s="175"/>
    </row>
    <row r="64" spans="1:16" x14ac:dyDescent="0.15">
      <c r="A64" s="175" t="s">
        <v>33</v>
      </c>
      <c r="B64" s="175">
        <f>'将来負担比率（分子）の構造'!I$43</f>
        <v>3062</v>
      </c>
      <c r="C64" s="175"/>
      <c r="D64" s="175"/>
      <c r="E64" s="175">
        <f>'将来負担比率（分子）の構造'!J$43</f>
        <v>2743</v>
      </c>
      <c r="F64" s="175"/>
      <c r="G64" s="175"/>
      <c r="H64" s="175">
        <f>'将来負担比率（分子）の構造'!K$43</f>
        <v>2890</v>
      </c>
      <c r="I64" s="175"/>
      <c r="J64" s="175"/>
      <c r="K64" s="175">
        <f>'将来負担比率（分子）の構造'!L$43</f>
        <v>2833</v>
      </c>
      <c r="L64" s="175"/>
      <c r="M64" s="175"/>
      <c r="N64" s="175">
        <f>'将来負担比率（分子）の構造'!M$43</f>
        <v>2771</v>
      </c>
      <c r="O64" s="175"/>
      <c r="P64" s="175"/>
    </row>
    <row r="65" spans="1:16" x14ac:dyDescent="0.15">
      <c r="A65" s="175" t="s">
        <v>32</v>
      </c>
      <c r="B65" s="175">
        <f>'将来負担比率（分子）の構造'!I$42</f>
        <v>580</v>
      </c>
      <c r="C65" s="175"/>
      <c r="D65" s="175"/>
      <c r="E65" s="175">
        <f>'将来負担比率（分子）の構造'!J$42</f>
        <v>538</v>
      </c>
      <c r="F65" s="175"/>
      <c r="G65" s="175"/>
      <c r="H65" s="175">
        <f>'将来負担比率（分子）の構造'!K$42</f>
        <v>496</v>
      </c>
      <c r="I65" s="175"/>
      <c r="J65" s="175"/>
      <c r="K65" s="175">
        <f>'将来負担比率（分子）の構造'!L$42</f>
        <v>811</v>
      </c>
      <c r="L65" s="175"/>
      <c r="M65" s="175"/>
      <c r="N65" s="175">
        <f>'将来負担比率（分子）の構造'!M$42</f>
        <v>699</v>
      </c>
      <c r="O65" s="175"/>
      <c r="P65" s="175"/>
    </row>
    <row r="66" spans="1:16" x14ac:dyDescent="0.15">
      <c r="A66" s="175" t="s">
        <v>31</v>
      </c>
      <c r="B66" s="175">
        <f>'将来負担比率（分子）の構造'!I$41</f>
        <v>5453</v>
      </c>
      <c r="C66" s="175"/>
      <c r="D66" s="175"/>
      <c r="E66" s="175">
        <f>'将来負担比率（分子）の構造'!J$41</f>
        <v>5714</v>
      </c>
      <c r="F66" s="175"/>
      <c r="G66" s="175"/>
      <c r="H66" s="175">
        <f>'将来負担比率（分子）の構造'!K$41</f>
        <v>6266</v>
      </c>
      <c r="I66" s="175"/>
      <c r="J66" s="175"/>
      <c r="K66" s="175">
        <f>'将来負担比率（分子）の構造'!L$41</f>
        <v>6362</v>
      </c>
      <c r="L66" s="175"/>
      <c r="M66" s="175"/>
      <c r="N66" s="175">
        <f>'将来負担比率（分子）の構造'!M$41</f>
        <v>6893</v>
      </c>
      <c r="O66" s="175"/>
      <c r="P66" s="175"/>
    </row>
    <row r="67" spans="1:16" x14ac:dyDescent="0.15">
      <c r="A67" s="175" t="s">
        <v>71</v>
      </c>
      <c r="B67" s="175" t="e">
        <f>NA()</f>
        <v>#N/A</v>
      </c>
      <c r="C67" s="175">
        <f>IF(ISNUMBER('将来負担比率（分子）の構造'!I$53), IF('将来負担比率（分子）の構造'!I$53 &lt; 0, 0, '将来負担比率（分子）の構造'!I$53), NA())</f>
        <v>563</v>
      </c>
      <c r="D67" s="175" t="e">
        <f>NA()</f>
        <v>#N/A</v>
      </c>
      <c r="E67" s="175" t="e">
        <f>NA()</f>
        <v>#N/A</v>
      </c>
      <c r="F67" s="175">
        <f>IF(ISNUMBER('将来負担比率（分子）の構造'!J$53), IF('将来負担比率（分子）の構造'!J$53 &lt; 0, 0, '将来負担比率（分子）の構造'!J$53), NA())</f>
        <v>891</v>
      </c>
      <c r="G67" s="175" t="e">
        <f>NA()</f>
        <v>#N/A</v>
      </c>
      <c r="H67" s="175" t="e">
        <f>NA()</f>
        <v>#N/A</v>
      </c>
      <c r="I67" s="175">
        <f>IF(ISNUMBER('将来負担比率（分子）の構造'!K$53), IF('将来負担比率（分子）の構造'!K$53 &lt; 0, 0, '将来負担比率（分子）の構造'!K$53), NA())</f>
        <v>1298</v>
      </c>
      <c r="J67" s="175" t="e">
        <f>NA()</f>
        <v>#N/A</v>
      </c>
      <c r="K67" s="175" t="e">
        <f>NA()</f>
        <v>#N/A</v>
      </c>
      <c r="L67" s="175">
        <f>IF(ISNUMBER('将来負担比率（分子）の構造'!L$53), IF('将来負担比率（分子）の構造'!L$53 &lt; 0, 0, '将来負担比率（分子）の構造'!L$53), NA())</f>
        <v>2174</v>
      </c>
      <c r="M67" s="175" t="e">
        <f>NA()</f>
        <v>#N/A</v>
      </c>
      <c r="N67" s="175" t="e">
        <f>NA()</f>
        <v>#N/A</v>
      </c>
      <c r="O67" s="175">
        <f>IF(ISNUMBER('将来負担比率（分子）の構造'!M$53), IF('将来負担比率（分子）の構造'!M$53 &lt; 0, 0, '将来負担比率（分子）の構造'!M$53), NA())</f>
        <v>3261</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1244</v>
      </c>
      <c r="C72" s="179">
        <f>基金残高に係る経年分析!G55</f>
        <v>1151</v>
      </c>
      <c r="D72" s="179">
        <f>基金残高に係る経年分析!H55</f>
        <v>890</v>
      </c>
    </row>
    <row r="73" spans="1:16" x14ac:dyDescent="0.15">
      <c r="A73" s="178" t="s">
        <v>74</v>
      </c>
      <c r="B73" s="179">
        <f>基金残高に係る経年分析!F56</f>
        <v>86</v>
      </c>
      <c r="C73" s="179">
        <f>基金残高に係る経年分析!G56</f>
        <v>96</v>
      </c>
      <c r="D73" s="179">
        <f>基金残高に係る経年分析!H56</f>
        <v>124</v>
      </c>
    </row>
    <row r="74" spans="1:16" x14ac:dyDescent="0.15">
      <c r="A74" s="178" t="s">
        <v>75</v>
      </c>
      <c r="B74" s="179">
        <f>基金残高に係る経年分析!F57</f>
        <v>1549</v>
      </c>
      <c r="C74" s="179">
        <f>基金残高に係る経年分析!G57</f>
        <v>1427</v>
      </c>
      <c r="D74" s="179">
        <f>基金残高に係る経年分析!H57</f>
        <v>978</v>
      </c>
    </row>
  </sheetData>
  <sheetProtection algorithmName="SHA-512" hashValue="+DkPmmQOj1YAq0d5R9w5INvYbiE20cCYjIGyU55hrI5HLIhF6u1DTs+shvdRqkwzdeqrd1XeBxVCI7Nvl+EyGw==" saltValue="q5a11cKVOWWQkIax7W/L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 丞</cp:lastModifiedBy>
  <cp:lastPrinted>2025-03-13T06:21:48Z</cp:lastPrinted>
  <dcterms:created xsi:type="dcterms:W3CDTF">2025-02-19T00:58:10Z</dcterms:created>
  <dcterms:modified xsi:type="dcterms:W3CDTF">2025-03-13T06:21:58Z</dcterms:modified>
  <cp:category/>
</cp:coreProperties>
</file>