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809公立藤田病院組合○\"/>
    </mc:Choice>
  </mc:AlternateContent>
  <workbookProtection workbookAlgorithmName="SHA-512" workbookHashValue="pvpvUaQMeWOHQ8rnJ0nhul/TMFK+s1NHsT6RYjJvWeapNnlOYhvXCNlhU75b5ypmq/SWTDH/4zJeqcEtzpZ6vA==" workbookSaltValue="LLiv1ARTjHeJSVqzHrHt9A==" workbookSpinCount="100000" lockStructure="1"/>
  <bookViews>
    <workbookView xWindow="0" yWindow="0" windowWidth="28800" windowHeight="12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LP12" i="4"/>
  <c r="JW12" i="4"/>
  <c r="ID12" i="4"/>
  <c r="FZ12" i="4"/>
  <c r="AU12" i="4"/>
  <c r="B12" i="4"/>
  <c r="JW10" i="4"/>
  <c r="ID10" i="4"/>
  <c r="FZ10" i="4"/>
  <c r="CN10" i="4"/>
  <c r="AU10" i="4"/>
  <c r="B10" i="4"/>
  <c r="ID8" i="4"/>
  <c r="FZ8" i="4"/>
  <c r="EG8" i="4"/>
  <c r="CN8" i="4"/>
  <c r="AU8" i="4"/>
  <c r="B8" i="4"/>
  <c r="B6" i="4"/>
  <c r="FL54" i="4" l="1"/>
  <c r="MO78" i="4"/>
  <c r="MN54" i="4"/>
  <c r="MN32" i="4"/>
  <c r="JB78" i="4"/>
  <c r="IZ54" i="4"/>
  <c r="IZ32" i="4"/>
  <c r="FO78" i="4"/>
  <c r="FL32" i="4"/>
  <c r="BX78" i="4"/>
  <c r="BX54" i="4"/>
  <c r="BX32" i="4"/>
  <c r="B11" i="5"/>
  <c r="C11" i="5"/>
  <c r="D11" i="5"/>
  <c r="E11" i="5"/>
  <c r="IK32" i="4" l="1"/>
  <c r="EW32" i="4"/>
  <c r="EW54" i="4"/>
  <c r="BI78" i="4"/>
  <c r="BI54" i="4"/>
  <c r="BI32" i="4"/>
  <c r="LZ78" i="4"/>
  <c r="LY54" i="4"/>
  <c r="LY32" i="4"/>
  <c r="IM78" i="4"/>
  <c r="IK54" i="4"/>
  <c r="EZ78" i="4"/>
  <c r="LJ32" i="4"/>
  <c r="EK78" i="4"/>
  <c r="EH54" i="4"/>
  <c r="EH32" i="4"/>
  <c r="AT78" i="4"/>
  <c r="AT54" i="4"/>
  <c r="AT32" i="4"/>
  <c r="LK78" i="4"/>
  <c r="LJ54" i="4"/>
  <c r="HX78" i="4"/>
  <c r="HV54" i="4"/>
  <c r="HV32" i="4"/>
  <c r="KU32" i="4"/>
  <c r="HI78" i="4"/>
  <c r="HG54" i="4"/>
  <c r="HG32" i="4"/>
  <c r="DV78" i="4"/>
  <c r="DS54" i="4"/>
  <c r="DS32" i="4"/>
  <c r="AE78" i="4"/>
  <c r="AE54" i="4"/>
  <c r="AE32" i="4"/>
  <c r="KV78" i="4"/>
  <c r="KU54" i="4"/>
  <c r="KG78" i="4"/>
  <c r="KF54" i="4"/>
  <c r="KF32" i="4"/>
  <c r="GT78" i="4"/>
  <c r="GR54" i="4"/>
  <c r="GR32" i="4"/>
  <c r="DG78" i="4"/>
  <c r="DD54" i="4"/>
  <c r="DD32" i="4"/>
  <c r="P78" i="4"/>
  <c r="P54" i="4"/>
  <c r="P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<sst xmlns="http://schemas.openxmlformats.org/spreadsheetml/2006/main" count="344" uniqueCount="188">
  <si>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</si>
  <si>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</si>
  <si>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</si>
  <si>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</si>
  <si>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</si>
  <si>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</si>
  <si>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</si>
  <si>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</si>
  <si>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</si>
  <si>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</si>
  <si>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</si>
  <si>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</si>
  <si>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</si>
  <si>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</si>
  <si>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</si>
  <si>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</si>
  <si>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</si>
  <si>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</si>
  <si>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</si>
  <si>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</si>
  <si>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</si>
  <si>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</si>
  <si>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</si>
  <si>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</si>
  <si>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</si>
  <si>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</si>
  <si>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</si>
  <si>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</si>
  <si>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</si>
  <si>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</si>
  <si>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</si>
  <si>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</si>
  <si>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</si>
  <si>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</si>
  <si>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</si>
  <si>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</si>
  <si>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</si>
  <si>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</si>
  <si>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</si>
  <si>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</si>
  <si>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</si>
  <si>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</si>
  <si>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</si>
  <si>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</si>
  <si>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</si>
  <si>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</si>
  <si>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</si>
  <si>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</si>
  <si>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</si>
  <si>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</si>
  <si>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</si>
  <si>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</si>
  <si>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</si>
  <si>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</si>
  <si>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</si>
  <si>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</si>
  <si>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</si>
  <si>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</si>
  <si>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</si>
  <si>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</si>
  <si>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</si>
  <si>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</si>
  <si>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</si>
  <si>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</si>
  <si>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</si>
  <si>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</si>
  <si>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</si>
  <si>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</si>
  <si>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</si>
  <si>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</si>
  <si>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</si>
  <si>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</si>
  <si>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</si>
  <si>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</si>
  <si>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</si>
  <si>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</si>
  <si>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</si>
  <si>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</si>
  <si>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</si>
  <si>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</si>
  <si>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</si>
  <si>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</si>
  <si>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</si>
  <si>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</si>
  <si>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</si>
  <si>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</si>
  <si>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</si>
  <si>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</si>
  <si>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</si>
  <si>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</si>
  <si>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</si>
  <si>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</si>
  <si>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</si>
  <si>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</si>
  <si>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</si>
  <si>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</si>
  <si>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</si>
  <si>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</si>
  <si>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</si>
  <si>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</si>
  <si>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</si>
  <si>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</si>
  <si>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</si>
  <si>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</si>
  <si>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</si>
  <si>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</si>
  <si>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</si>
  <si>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</si>
  <si>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</si>
  <si>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</si>
  <si>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</si>
  <si>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</si>
  <si>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</si>
  <si>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</si>
  <si>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</si>
  <si>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</si>
  <si>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</si>
  <si>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</si>
  <si>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</si>
  <si>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</si>
  <si>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</si>
  <si>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</si>
  <si>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</si>
  <si>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</si>
  <si>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</si>
  <si>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</si>
  <si>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</si>
  <si>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</si>
  <si>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</si>
  <si>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</si>
  <si>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</si>
  <si>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</si>
  <si>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</si>
  <si>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</si>
  <si>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</si>
  <si>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</si>
  <si>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</si>
  <si>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</si>
  <si>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</si>
  <si>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</si>
  <si>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</si>
  <si>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</si>
  <si>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</si>
  <si>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</si>
  <si>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</si>
  <si>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</si>
  <si>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</si>
  <si>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</si>
  <si>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</si>
  <si>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</si>
  <si>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</si>
  <si>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</si>
  <si>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</si>
  <si>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</si>
  <si>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</si>
  <si>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</si>
  <si>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</si>
  <si>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</si>
  <si>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</si>
  <si>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</si>
  <si>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</si>
  <si>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</si>
  <si>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</si>
  <si>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</si>
  <si>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</si>
  <si>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</si>
  <si>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公立藤田病院組合</t>
  </si>
  <si>
    <t>公立藤田総合病院</t>
  </si>
  <si>
    <t>当然財務</t>
  </si>
  <si>
    <t>病院事業</t>
  </si>
  <si>
    <t>一般病院</t>
  </si>
  <si>
    <t>300床以上～400床未満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</si>
  <si>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</si>
  <si>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</si>
  <si>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</si>
  <si>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</si>
  <si>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</si>
  <si>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</si>
  <si>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</si>
  <si>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</si>
  <si>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</si>
  <si>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</si>
  <si>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</si>
  <si>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</si>
  <si>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平成16年に新築した病院であり、有形固定資産減価償却率は平均を上回っているが、機械備品償却率は平均を下回っている。この事から建物や構築物の老朽化が進んでいると分析され、今後は設備関係修繕の支出が増加することが考えられる事から、計画的な修繕を行っていくことが必要である。
1床当たり有形固定資産については依然平均を下回っているが、平均値との乖離幅が少なくなっている、投資額が過大にならないように引き続き注視していく。</t>
    <rPh sb="167" eb="170">
      <t>ヘイキンチ</t>
    </rPh>
    <rPh sb="172" eb="175">
      <t>カイリハバ</t>
    </rPh>
    <rPh sb="176" eb="177">
      <t>スク</t>
    </rPh>
    <rPh sb="187" eb="188">
      <t>ガク</t>
    </rPh>
    <rPh sb="189" eb="191">
      <t>カダイ</t>
    </rPh>
    <phoneticPr fontId="5"/>
  </si>
  <si>
    <t>・令和5年度は新型コロナウイルス感染症が5類移行となったが、コロナ禍の患者減小の影響が残っており、病床利用率が上向いてこない。医業収支比率は平均を上回ってはいるが、患者数減少の影響もあり、悪化している。経常収支比率は新型コロナウイルス関係の補助金の終了により大幅に悪化し、累積欠損金比率は類似平均を大きく下回っているが、徐々に悪化している。入院、外来1人1日当たり収益について入院は増加傾向にあるが、外来は横ばいで全国平均との差が開いている。これ以上乖離が大きくならないよう収益アップのための取組みを続ける。
職員給与比率については、患者数減少による医業収益の悪化や賃上げの影響もあり、平均値を大きく上回っている。材料費率対医業収益比率の減小については患者数減少やコロナウイルス5類移行による材料使用が減少したことによるものである。</t>
    <rPh sb="21" eb="22">
      <t>ルイ</t>
    </rPh>
    <rPh sb="22" eb="24">
      <t>イコウ</t>
    </rPh>
    <rPh sb="33" eb="34">
      <t>カ</t>
    </rPh>
    <rPh sb="35" eb="37">
      <t>カンジャ</t>
    </rPh>
    <rPh sb="37" eb="38">
      <t>ゲン</t>
    </rPh>
    <rPh sb="38" eb="39">
      <t>ショウ</t>
    </rPh>
    <rPh sb="40" eb="42">
      <t>エイキョウ</t>
    </rPh>
    <rPh sb="43" eb="44">
      <t>ノコ</t>
    </rPh>
    <rPh sb="55" eb="57">
      <t>ウワム</t>
    </rPh>
    <rPh sb="70" eb="72">
      <t>ヘイキン</t>
    </rPh>
    <rPh sb="73" eb="75">
      <t>ウワマワ</t>
    </rPh>
    <rPh sb="82" eb="85">
      <t>カンジャスウ</t>
    </rPh>
    <rPh sb="85" eb="87">
      <t>ゲンショウ</t>
    </rPh>
    <rPh sb="88" eb="90">
      <t>エイキョウ</t>
    </rPh>
    <rPh sb="94" eb="96">
      <t>アッカ</t>
    </rPh>
    <rPh sb="108" eb="110">
      <t>シンガタ</t>
    </rPh>
    <rPh sb="117" eb="119">
      <t>カンケイ</t>
    </rPh>
    <rPh sb="124" eb="126">
      <t>シュウリョウ</t>
    </rPh>
    <rPh sb="129" eb="131">
      <t>オオハバ</t>
    </rPh>
    <rPh sb="132" eb="134">
      <t>アッカ</t>
    </rPh>
    <rPh sb="160" eb="162">
      <t>ジョジョ</t>
    </rPh>
    <rPh sb="163" eb="165">
      <t>アッカ</t>
    </rPh>
    <rPh sb="267" eb="270">
      <t>カンジャスウ</t>
    </rPh>
    <rPh sb="270" eb="272">
      <t>ゲンショウ</t>
    </rPh>
    <rPh sb="280" eb="282">
      <t>アッカ</t>
    </rPh>
    <rPh sb="283" eb="285">
      <t>チンア</t>
    </rPh>
    <rPh sb="287" eb="289">
      <t>エイキョウ</t>
    </rPh>
    <rPh sb="297" eb="298">
      <t>オオ</t>
    </rPh>
    <rPh sb="319" eb="320">
      <t>ゲン</t>
    </rPh>
    <rPh sb="320" eb="321">
      <t>ショウ</t>
    </rPh>
    <rPh sb="326" eb="329">
      <t>カンジャスウ</t>
    </rPh>
    <rPh sb="329" eb="331">
      <t>ゲンショウ</t>
    </rPh>
    <rPh sb="340" eb="341">
      <t>ルイ</t>
    </rPh>
    <rPh sb="341" eb="343">
      <t>イコウ</t>
    </rPh>
    <rPh sb="348" eb="350">
      <t>シヨウ</t>
    </rPh>
    <rPh sb="351" eb="353">
      <t>ゲンショウ</t>
    </rPh>
    <phoneticPr fontId="5"/>
  </si>
  <si>
    <t>一般医療に加えて、救急医療、結核医療などの政策医療に取り組み、地域住民の健康と医療の確保に努めている。
①政策医療・不採算医療への取組
・救急医療、小児医療、精神医療、へき地医療、災害時医療
②地域医療連携との機能分担と連携
・地域包括ケアシステムによる医療提供体制の構築
③感染症予防対策や健康増進のための保健衛生活動の取組
・新型コロナウィルス感染症やインフルエンザワクチン接種の対応。
・地域住民への健康指導や講演会等の健康教育や啓発活動</t>
    <rPh sb="141" eb="143">
      <t>ヨボウ</t>
    </rPh>
    <rPh sb="146" eb="148">
      <t>ケンコウ</t>
    </rPh>
    <rPh sb="148" eb="150">
      <t>ゾウシン</t>
    </rPh>
    <rPh sb="154" eb="160">
      <t>ホケンエイセイカツドウ</t>
    </rPh>
    <rPh sb="161" eb="163">
      <t>トリク</t>
    </rPh>
    <rPh sb="197" eb="199">
      <t>チイキ</t>
    </rPh>
    <rPh sb="199" eb="201">
      <t>ジュウミン</t>
    </rPh>
    <rPh sb="203" eb="205">
      <t>ケンコウ</t>
    </rPh>
    <rPh sb="205" eb="207">
      <t>シドウ</t>
    </rPh>
    <rPh sb="208" eb="211">
      <t>コウエンカイ</t>
    </rPh>
    <rPh sb="211" eb="212">
      <t>トウ</t>
    </rPh>
    <rPh sb="213" eb="215">
      <t>ケンコウ</t>
    </rPh>
    <rPh sb="215" eb="217">
      <t>キョウイク</t>
    </rPh>
    <rPh sb="218" eb="220">
      <t>ケイハツ</t>
    </rPh>
    <rPh sb="220" eb="222">
      <t>カツドウ</t>
    </rPh>
    <phoneticPr fontId="5"/>
  </si>
  <si>
    <t>新型コロナウィルス感染症が5類移行となり、通常の診療を行うことができるようになったが、患者数が新型コロナウイルス流行前の水準まで回復してこない。医業収益は前年に比べて悪化しており、コロナ関連の補助金の終了もあり、経常収支も大幅に悪化している。患者受入体制や診療単価の改善等に努める必要がある。
今後はコロナ禍明けで以前のように回復していない患者数の増加が見込めるのか、という事や建物の老朽化に伴う修繕費の増加や昨今の賃上げの流れの中で人件費の増加による収支悪化が考えられる。
診療単価の増額や新たな施設基準の取得による収益の確保、患者数や職員数に見合った適正な支出を行い、健全経営に努めていく必要がある。
また、構成市町からの財政支援要請等も検討していく。</t>
    <rPh sb="14" eb="17">
      <t>ルイイコウ</t>
    </rPh>
    <rPh sb="21" eb="23">
      <t>ツウジョウ</t>
    </rPh>
    <rPh sb="24" eb="26">
      <t>シンリョウ</t>
    </rPh>
    <rPh sb="27" eb="28">
      <t>オコナ</t>
    </rPh>
    <rPh sb="43" eb="46">
      <t>カンジャスウ</t>
    </rPh>
    <rPh sb="47" eb="49">
      <t>シンガタ</t>
    </rPh>
    <rPh sb="56" eb="58">
      <t>リュウコウ</t>
    </rPh>
    <rPh sb="58" eb="59">
      <t>マエ</t>
    </rPh>
    <rPh sb="60" eb="62">
      <t>スイジュン</t>
    </rPh>
    <rPh sb="64" eb="66">
      <t>カイフク</t>
    </rPh>
    <rPh sb="72" eb="74">
      <t>イギョウ</t>
    </rPh>
    <rPh sb="74" eb="76">
      <t>シュウエキ</t>
    </rPh>
    <rPh sb="77" eb="79">
      <t>ゼンネン</t>
    </rPh>
    <rPh sb="80" eb="81">
      <t>クラ</t>
    </rPh>
    <rPh sb="83" eb="85">
      <t>アッカ</t>
    </rPh>
    <rPh sb="93" eb="95">
      <t>カンレン</t>
    </rPh>
    <rPh sb="96" eb="99">
      <t>ホジョキン</t>
    </rPh>
    <rPh sb="100" eb="102">
      <t>シュウリョウ</t>
    </rPh>
    <rPh sb="106" eb="108">
      <t>ケイジョウ</t>
    </rPh>
    <rPh sb="108" eb="110">
      <t>シュウシ</t>
    </rPh>
    <rPh sb="111" eb="113">
      <t>オオハバ</t>
    </rPh>
    <rPh sb="114" eb="116">
      <t>アッカ</t>
    </rPh>
    <rPh sb="121" eb="123">
      <t>カンジャ</t>
    </rPh>
    <rPh sb="123" eb="125">
      <t>ウケイレ</t>
    </rPh>
    <rPh sb="125" eb="127">
      <t>タイセイ</t>
    </rPh>
    <rPh sb="135" eb="136">
      <t>トウ</t>
    </rPh>
    <rPh sb="153" eb="154">
      <t>カ</t>
    </rPh>
    <rPh sb="154" eb="155">
      <t>ア</t>
    </rPh>
    <rPh sb="157" eb="159">
      <t>イゼン</t>
    </rPh>
    <rPh sb="163" eb="165">
      <t>カイフク</t>
    </rPh>
    <rPh sb="170" eb="173">
      <t>カンジャスウ</t>
    </rPh>
    <rPh sb="174" eb="176">
      <t>ゾウカ</t>
    </rPh>
    <rPh sb="177" eb="179">
      <t>ミコ</t>
    </rPh>
    <rPh sb="187" eb="188">
      <t>コト</t>
    </rPh>
    <rPh sb="202" eb="204">
      <t>ゾウカ</t>
    </rPh>
    <rPh sb="205" eb="207">
      <t>サッコン</t>
    </rPh>
    <rPh sb="208" eb="210">
      <t>チンア</t>
    </rPh>
    <rPh sb="212" eb="213">
      <t>ナガ</t>
    </rPh>
    <rPh sb="215" eb="216">
      <t>ナカ</t>
    </rPh>
    <rPh sb="217" eb="220">
      <t>ジンケンヒ</t>
    </rPh>
    <rPh sb="221" eb="223">
      <t>ゾウカ</t>
    </rPh>
    <rPh sb="226" eb="228">
      <t>シュウシ</t>
    </rPh>
    <rPh sb="228" eb="230">
      <t>アッカ</t>
    </rPh>
    <rPh sb="231" eb="23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</si>
</sst>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76.099999999999994</c:v>
                </c:pt>
                <c:pt idx="1">
                  <c:v>69.5</c:v>
                </c:pt>
                <c:pt idx="2">
                  <c:v>71.400000000000006</c:v>
                </c:pt>
                <c:pt idx="3">
                  <c:v>67.2</c:v>
                </c:pt>
                <c:pt idx="4">
                  <c:v>61.7</c:v>
                </c:pt>
              </c:numCache>
            </c:numRef>
          </c:val>
          <c:extLst>
            <c:ext xmlns:c16="http://schemas.microsoft.com/office/drawing/2014/chart" uri="{C3380CC4-5D6E-409C-BE32-E72D297353CC}">
              <c16:uniqueId val="{00000000-26F4-4B58-BE82-6BA99D42A1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26F4-4B58-BE82-6BA99D42A1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90.4</c:v>
                </c:pt>
                <c:pt idx="1">
                  <c:v>89.8</c:v>
                </c:pt>
                <c:pt idx="2">
                  <c:v>90.7</c:v>
                </c:pt>
                <c:pt idx="3">
                  <c:v>89.5</c:v>
                </c:pt>
                <c:pt idx="4">
                  <c:v>87.3</c:v>
                </c:pt>
              </c:numCache>
            </c:numRef>
          </c:val>
          <c:extLst>
            <c:ext xmlns:c16="http://schemas.microsoft.com/office/drawing/2014/chart" uri="{C3380CC4-5D6E-409C-BE32-E72D297353CC}">
              <c16:uniqueId val="{00000000-3FD2-436A-B48C-C2E5E11DC1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3FD2-436A-B48C-C2E5E11DC1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92.5</c:v>
                </c:pt>
                <c:pt idx="1">
                  <c:v>91.8</c:v>
                </c:pt>
                <c:pt idx="2">
                  <c:v>92.6</c:v>
                </c:pt>
                <c:pt idx="3">
                  <c:v>91.7</c:v>
                </c:pt>
                <c:pt idx="4">
                  <c:v>89.5</c:v>
                </c:pt>
              </c:numCache>
            </c:numRef>
          </c:val>
          <c:extLst>
            <c:ext xmlns:c16="http://schemas.microsoft.com/office/drawing/2014/chart" uri="{C3380CC4-5D6E-409C-BE32-E72D297353CC}">
              <c16:uniqueId val="{00000000-8F0E-4C06-8BA1-A53F634011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F0E-4C06-8BA1-A53F634011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100.2</c:v>
                </c:pt>
                <c:pt idx="2">
                  <c:v>103.6</c:v>
                </c:pt>
                <c:pt idx="3">
                  <c:v>102.9</c:v>
                </c:pt>
                <c:pt idx="4">
                  <c:v>97.3</c:v>
                </c:pt>
              </c:numCache>
            </c:numRef>
          </c:val>
          <c:extLst>
            <c:ext xmlns:c16="http://schemas.microsoft.com/office/drawing/2014/chart" uri="{C3380CC4-5D6E-409C-BE32-E72D297353CC}">
              <c16:uniqueId val="{00000000-BBF1-4D4F-9468-D19ABF0DC9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BF1-4D4F-9468-D19ABF0DC9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67.5</c:v>
                </c:pt>
                <c:pt idx="1">
                  <c:v>66.400000000000006</c:v>
                </c:pt>
                <c:pt idx="2">
                  <c:v>67.900000000000006</c:v>
                </c:pt>
                <c:pt idx="3">
                  <c:v>69.5</c:v>
                </c:pt>
                <c:pt idx="4">
                  <c:v>69.099999999999994</c:v>
                </c:pt>
              </c:numCache>
            </c:numRef>
          </c:val>
          <c:extLst>
            <c:ext xmlns:c16="http://schemas.microsoft.com/office/drawing/2014/chart" uri="{C3380CC4-5D6E-409C-BE32-E72D297353CC}">
              <c16:uniqueId val="{00000000-3709-4BFC-B080-F5E40F79D9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3709-4BFC-B080-F5E40F79D9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73.099999999999994</c:v>
                </c:pt>
                <c:pt idx="1">
                  <c:v>60.6</c:v>
                </c:pt>
                <c:pt idx="2">
                  <c:v>63.2</c:v>
                </c:pt>
                <c:pt idx="3">
                  <c:v>66.099999999999994</c:v>
                </c:pt>
                <c:pt idx="4">
                  <c:v>66.2</c:v>
                </c:pt>
              </c:numCache>
            </c:numRef>
          </c:val>
          <c:extLst>
            <c:ext xmlns:c16="http://schemas.microsoft.com/office/drawing/2014/chart" uri="{C3380CC4-5D6E-409C-BE32-E72D297353CC}">
              <c16:uniqueId val="{00000000-6C60-4707-B3ED-C667A8DFF4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6C60-4707-B3ED-C667A8DFF4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44706576</c:v>
                </c:pt>
                <c:pt idx="1">
                  <c:v>46777643</c:v>
                </c:pt>
                <c:pt idx="2">
                  <c:v>47007370</c:v>
                </c:pt>
                <c:pt idx="3">
                  <c:v>47109720</c:v>
                </c:pt>
                <c:pt idx="4">
                  <c:v>48648511</c:v>
                </c:pt>
              </c:numCache>
            </c:numRef>
          </c:val>
          <c:extLst>
            <c:ext xmlns:c16="http://schemas.microsoft.com/office/drawing/2014/chart" uri="{C3380CC4-5D6E-409C-BE32-E72D297353CC}">
              <c16:uniqueId val="{00000000-7D29-4F35-9A50-8668B5A12B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7D29-4F35-9A50-8668B5A12B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17.5</c:v>
                </c:pt>
                <c:pt idx="1">
                  <c:v>18.399999999999999</c:v>
                </c:pt>
                <c:pt idx="2">
                  <c:v>17.5</c:v>
                </c:pt>
                <c:pt idx="3">
                  <c:v>19.600000000000001</c:v>
                </c:pt>
                <c:pt idx="4">
                  <c:v>18.5</c:v>
                </c:pt>
              </c:numCache>
            </c:numRef>
          </c:val>
          <c:extLst>
            <c:ext xmlns:c16="http://schemas.microsoft.com/office/drawing/2014/chart" uri="{C3380CC4-5D6E-409C-BE32-E72D297353CC}">
              <c16:uniqueId val="{00000000-9CC9-4DB9-9543-F9F2C78147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9CC9-4DB9-9543-F9F2C78147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58.4</c:v>
                </c:pt>
                <c:pt idx="1">
                  <c:v>64.5</c:v>
                </c:pt>
                <c:pt idx="2">
                  <c:v>64.2</c:v>
                </c:pt>
                <c:pt idx="3">
                  <c:v>62.3</c:v>
                </c:pt>
                <c:pt idx="4">
                  <c:v>65</c:v>
                </c:pt>
              </c:numCache>
            </c:numRef>
          </c:val>
          <c:extLst>
            <c:ext xmlns:c16="http://schemas.microsoft.com/office/drawing/2014/chart" uri="{C3380CC4-5D6E-409C-BE32-E72D297353CC}">
              <c16:uniqueId val="{00000000-8559-413E-A75B-4C0D08789B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8559-413E-A75B-4C0D08789B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11636</c:v>
                </c:pt>
                <c:pt idx="1">
                  <c:v>12503</c:v>
                </c:pt>
                <c:pt idx="2">
                  <c:v>12145</c:v>
                </c:pt>
                <c:pt idx="3">
                  <c:v>11910</c:v>
                </c:pt>
                <c:pt idx="4">
                  <c:v>11634</c:v>
                </c:pt>
              </c:numCache>
            </c:numRef>
          </c:val>
          <c:extLst>
            <c:ext xmlns:c16="http://schemas.microsoft.com/office/drawing/2014/chart" uri="{C3380CC4-5D6E-409C-BE32-E72D297353CC}">
              <c16:uniqueId val="{00000000-D5AA-483B-9A71-8DB8FF8AEC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D5AA-483B-9A71-8DB8FF8AEC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39613</c:v>
                </c:pt>
                <c:pt idx="1">
                  <c:v>42619</c:v>
                </c:pt>
                <c:pt idx="2">
                  <c:v>44538</c:v>
                </c:pt>
                <c:pt idx="3">
                  <c:v>48514</c:v>
                </c:pt>
                <c:pt idx="4">
                  <c:v>49877</c:v>
                </c:pt>
              </c:numCache>
            </c:numRef>
          </c:val>
          <c:extLst>
            <c:ext xmlns:c16="http://schemas.microsoft.com/office/drawing/2014/chart" uri="{C3380CC4-5D6E-409C-BE32-E72D297353CC}">
              <c16:uniqueId val="{00000000-FD69-4E86-9270-DBA1C183FB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FD69-4E86-9270-DBA1C183FB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24.3</c:v>
                </c:pt>
                <c:pt idx="1">
                  <c:v>25</c:v>
                </c:pt>
                <c:pt idx="2">
                  <c:v>19.100000000000001</c:v>
                </c:pt>
                <c:pt idx="3">
                  <c:v>15.3</c:v>
                </c:pt>
                <c:pt idx="4">
                  <c:v>19.100000000000001</c:v>
                </c:pt>
              </c:numCache>
            </c:numRef>
          </c:val>
          <c:extLst>
            <c:ext xmlns:c16="http://schemas.microsoft.com/office/drawing/2014/chart" uri="{C3380CC4-5D6E-409C-BE32-E72D297353CC}">
              <c16:uniqueId val="{00000000-2A89-4BBF-A169-7DE3D7A372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2A89-4BBF-A169-7DE3D7A372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E16" zoomScale="141" zoomScaleNormal="141"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福島県公立藤田病院組合　公立藤田総合病院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12</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27245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299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98.2</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97.3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92.5</v>
      </c>
      <c r="DE33" s="129"/>
      <c r="DF33" s="129"/>
      <c r="DG33" s="129"/>
      <c r="DH33" s="129"/>
      <c r="DI33" s="129"/>
      <c r="DJ33" s="129"/>
      <c r="DK33" s="129"/>
      <c r="DL33" s="129"/>
      <c r="DM33" s="129"/>
      <c r="DN33" s="129"/>
      <c r="DO33" s="129"/>
      <c r="DP33" s="129"/>
      <c r="DQ33" s="129"/>
      <c r="DR33" s="130"/>
      <c r="DS33" s="128">
        <f>データ!AU7</f>
        <v>91.8</v>
      </c>
      <c r="DT33" s="129"/>
      <c r="DU33" s="129"/>
      <c r="DV33" s="129"/>
      <c r="DW33" s="129"/>
      <c r="DX33" s="129"/>
      <c r="DY33" s="129"/>
      <c r="DZ33" s="129"/>
      <c r="EA33" s="129"/>
      <c r="EB33" s="129"/>
      <c r="EC33" s="129"/>
      <c r="ED33" s="129"/>
      <c r="EE33" s="129"/>
      <c r="EF33" s="129"/>
      <c r="EG33" s="130"/>
      <c r="EH33" s="128">
        <f>データ!AV7</f>
        <v>92.6</v>
      </c>
      <c r="EI33" s="129"/>
      <c r="EJ33" s="129"/>
      <c r="EK33" s="129"/>
      <c r="EL33" s="129"/>
      <c r="EM33" s="129"/>
      <c r="EN33" s="129"/>
      <c r="EO33" s="129"/>
      <c r="EP33" s="129"/>
      <c r="EQ33" s="129"/>
      <c r="ER33" s="129"/>
      <c r="ES33" s="129"/>
      <c r="ET33" s="129"/>
      <c r="EU33" s="129"/>
      <c r="EV33" s="130"/>
      <c r="EW33" s="128">
        <f>データ!AW7</f>
        <v>91.7</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90.4</v>
      </c>
      <c r="GS33" s="129"/>
      <c r="GT33" s="129"/>
      <c r="GU33" s="129"/>
      <c r="GV33" s="129"/>
      <c r="GW33" s="129"/>
      <c r="GX33" s="129"/>
      <c r="GY33" s="129"/>
      <c r="GZ33" s="129"/>
      <c r="HA33" s="129"/>
      <c r="HB33" s="129"/>
      <c r="HC33" s="129"/>
      <c r="HD33" s="129"/>
      <c r="HE33" s="129"/>
      <c r="HF33" s="130"/>
      <c r="HG33" s="128">
        <f>データ!BF7</f>
        <v>89.8</v>
      </c>
      <c r="HH33" s="129"/>
      <c r="HI33" s="129"/>
      <c r="HJ33" s="129"/>
      <c r="HK33" s="129"/>
      <c r="HL33" s="129"/>
      <c r="HM33" s="129"/>
      <c r="HN33" s="129"/>
      <c r="HO33" s="129"/>
      <c r="HP33" s="129"/>
      <c r="HQ33" s="129"/>
      <c r="HR33" s="129"/>
      <c r="HS33" s="129"/>
      <c r="HT33" s="129"/>
      <c r="HU33" s="130"/>
      <c r="HV33" s="128">
        <f>データ!BG7</f>
        <v>90.7</v>
      </c>
      <c r="HW33" s="129"/>
      <c r="HX33" s="129"/>
      <c r="HY33" s="129"/>
      <c r="HZ33" s="129"/>
      <c r="IA33" s="129"/>
      <c r="IB33" s="129"/>
      <c r="IC33" s="129"/>
      <c r="ID33" s="129"/>
      <c r="IE33" s="129"/>
      <c r="IF33" s="129"/>
      <c r="IG33" s="129"/>
      <c r="IH33" s="129"/>
      <c r="II33" s="129"/>
      <c r="IJ33" s="130"/>
      <c r="IK33" s="128">
        <f>データ!BH7</f>
        <v>89.5</v>
      </c>
      <c r="IL33" s="129"/>
      <c r="IM33" s="129"/>
      <c r="IN33" s="129"/>
      <c r="IO33" s="129"/>
      <c r="IP33" s="129"/>
      <c r="IQ33" s="129"/>
      <c r="IR33" s="129"/>
      <c r="IS33" s="129"/>
      <c r="IT33" s="129"/>
      <c r="IU33" s="129"/>
      <c r="IV33" s="129"/>
      <c r="IW33" s="129"/>
      <c r="IX33" s="129"/>
      <c r="IY33" s="130"/>
      <c r="IZ33" s="128">
        <f>データ!BI7</f>
        <v>87.3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76.099999999999994</v>
      </c>
      <c r="KG33" s="129"/>
      <c r="KH33" s="129"/>
      <c r="KI33" s="129"/>
      <c r="KJ33" s="129"/>
      <c r="KK33" s="129"/>
      <c r="KL33" s="129"/>
      <c r="KM33" s="129"/>
      <c r="KN33" s="129"/>
      <c r="KO33" s="129"/>
      <c r="KP33" s="129"/>
      <c r="KQ33" s="129"/>
      <c r="KR33" s="129"/>
      <c r="KS33" s="129"/>
      <c r="KT33" s="130"/>
      <c r="KU33" s="128">
        <f>データ!BQ7</f>
        <v>69.5</v>
      </c>
      <c r="KV33" s="129"/>
      <c r="KW33" s="129"/>
      <c r="KX33" s="129"/>
      <c r="KY33" s="129"/>
      <c r="KZ33" s="129"/>
      <c r="LA33" s="129"/>
      <c r="LB33" s="129"/>
      <c r="LC33" s="129"/>
      <c r="LD33" s="129"/>
      <c r="LE33" s="129"/>
      <c r="LF33" s="129"/>
      <c r="LG33" s="129"/>
      <c r="LH33" s="129"/>
      <c r="LI33" s="130"/>
      <c r="LJ33" s="128">
        <f>データ!BR7</f>
        <v>71.400000000000006</v>
      </c>
      <c r="LK33" s="129"/>
      <c r="LL33" s="129"/>
      <c r="LM33" s="129"/>
      <c r="LN33" s="129"/>
      <c r="LO33" s="129"/>
      <c r="LP33" s="129"/>
      <c r="LQ33" s="129"/>
      <c r="LR33" s="129"/>
      <c r="LS33" s="129"/>
      <c r="LT33" s="129"/>
      <c r="LU33" s="129"/>
      <c r="LV33" s="129"/>
      <c r="LW33" s="129"/>
      <c r="LX33" s="130"/>
      <c r="LY33" s="128">
        <f>データ!BS7</f>
        <v>67.2</v>
      </c>
      <c r="LZ33" s="129"/>
      <c r="MA33" s="129"/>
      <c r="MB33" s="129"/>
      <c r="MC33" s="129"/>
      <c r="MD33" s="129"/>
      <c r="ME33" s="129"/>
      <c r="MF33" s="129"/>
      <c r="MG33" s="129"/>
      <c r="MH33" s="129"/>
      <c r="MI33" s="129"/>
      <c r="MJ33" s="129"/>
      <c r="MK33" s="129"/>
      <c r="ML33" s="129"/>
      <c r="MM33" s="130"/>
      <c r="MN33" s="128">
        <f>データ!BT7</f>
        <v>61.7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39613</v>
      </c>
      <c r="Q55" s="138"/>
      <c r="R55" s="138"/>
      <c r="S55" s="138"/>
      <c r="T55" s="138"/>
      <c r="U55" s="138"/>
      <c r="V55" s="138"/>
      <c r="W55" s="138"/>
      <c r="X55" s="138"/>
      <c r="Y55" s="138"/>
      <c r="Z55" s="138"/>
      <c r="AA55" s="138"/>
      <c r="AB55" s="138"/>
      <c r="AC55" s="138"/>
      <c r="AD55" s="139"/>
      <c r="AE55" s="137">
        <f>データ!CB7</f>
        <v>42619</v>
      </c>
      <c r="AF55" s="138"/>
      <c r="AG55" s="138"/>
      <c r="AH55" s="138"/>
      <c r="AI55" s="138"/>
      <c r="AJ55" s="138"/>
      <c r="AK55" s="138"/>
      <c r="AL55" s="138"/>
      <c r="AM55" s="138"/>
      <c r="AN55" s="138"/>
      <c r="AO55" s="138"/>
      <c r="AP55" s="138"/>
      <c r="AQ55" s="138"/>
      <c r="AR55" s="138"/>
      <c r="AS55" s="139"/>
      <c r="AT55" s="137">
        <f>データ!CC7</f>
        <v>44538</v>
      </c>
      <c r="AU55" s="138"/>
      <c r="AV55" s="138"/>
      <c r="AW55" s="138"/>
      <c r="AX55" s="138"/>
      <c r="AY55" s="138"/>
      <c r="AZ55" s="138"/>
      <c r="BA55" s="138"/>
      <c r="BB55" s="138"/>
      <c r="BC55" s="138"/>
      <c r="BD55" s="138"/>
      <c r="BE55" s="138"/>
      <c r="BF55" s="138"/>
      <c r="BG55" s="138"/>
      <c r="BH55" s="139"/>
      <c r="BI55" s="137">
        <f>データ!CD7</f>
        <v>48514</v>
      </c>
      <c r="BJ55" s="138"/>
      <c r="BK55" s="138"/>
      <c r="BL55" s="138"/>
      <c r="BM55" s="138"/>
      <c r="BN55" s="138"/>
      <c r="BO55" s="138"/>
      <c r="BP55" s="138"/>
      <c r="BQ55" s="138"/>
      <c r="BR55" s="138"/>
      <c r="BS55" s="138"/>
      <c r="BT55" s="138"/>
      <c r="BU55" s="138"/>
      <c r="BV55" s="138"/>
      <c r="BW55" s="139"/>
      <c r="BX55" s="137">
        <f>データ!CE7</f>
        <v>49877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11636</v>
      </c>
      <c r="DE55" s="138"/>
      <c r="DF55" s="138"/>
      <c r="DG55" s="138"/>
      <c r="DH55" s="138"/>
      <c r="DI55" s="138"/>
      <c r="DJ55" s="138"/>
      <c r="DK55" s="138"/>
      <c r="DL55" s="138"/>
      <c r="DM55" s="138"/>
      <c r="DN55" s="138"/>
      <c r="DO55" s="138"/>
      <c r="DP55" s="138"/>
      <c r="DQ55" s="138"/>
      <c r="DR55" s="139"/>
      <c r="DS55" s="137">
        <f>データ!CM7</f>
        <v>12503</v>
      </c>
      <c r="DT55" s="138"/>
      <c r="DU55" s="138"/>
      <c r="DV55" s="138"/>
      <c r="DW55" s="138"/>
      <c r="DX55" s="138"/>
      <c r="DY55" s="138"/>
      <c r="DZ55" s="138"/>
      <c r="EA55" s="138"/>
      <c r="EB55" s="138"/>
      <c r="EC55" s="138"/>
      <c r="ED55" s="138"/>
      <c r="EE55" s="138"/>
      <c r="EF55" s="138"/>
      <c r="EG55" s="139"/>
      <c r="EH55" s="137">
        <f>データ!CN7</f>
        <v>12145</v>
      </c>
      <c r="EI55" s="138"/>
      <c r="EJ55" s="138"/>
      <c r="EK55" s="138"/>
      <c r="EL55" s="138"/>
      <c r="EM55" s="138"/>
      <c r="EN55" s="138"/>
      <c r="EO55" s="138"/>
      <c r="EP55" s="138"/>
      <c r="EQ55" s="138"/>
      <c r="ER55" s="138"/>
      <c r="ES55" s="138"/>
      <c r="ET55" s="138"/>
      <c r="EU55" s="138"/>
      <c r="EV55" s="139"/>
      <c r="EW55" s="137">
        <f>データ!CO7</f>
        <v>11910</v>
      </c>
      <c r="EX55" s="138"/>
      <c r="EY55" s="138"/>
      <c r="EZ55" s="138"/>
      <c r="FA55" s="138"/>
      <c r="FB55" s="138"/>
      <c r="FC55" s="138"/>
      <c r="FD55" s="138"/>
      <c r="FE55" s="138"/>
      <c r="FF55" s="138"/>
      <c r="FG55" s="138"/>
      <c r="FH55" s="138"/>
      <c r="FI55" s="138"/>
      <c r="FJ55" s="138"/>
      <c r="FK55" s="139"/>
      <c r="FL55" s="137">
        <f>データ!CP7</f>
        <v>11634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58.4</v>
      </c>
      <c r="GS55" s="129"/>
      <c r="GT55" s="129"/>
      <c r="GU55" s="129"/>
      <c r="GV55" s="129"/>
      <c r="GW55" s="129"/>
      <c r="GX55" s="129"/>
      <c r="GY55" s="129"/>
      <c r="GZ55" s="129"/>
      <c r="HA55" s="129"/>
      <c r="HB55" s="129"/>
      <c r="HC55" s="129"/>
      <c r="HD55" s="129"/>
      <c r="HE55" s="129"/>
      <c r="HF55" s="130"/>
      <c r="HG55" s="128">
        <f>データ!CX7</f>
        <v>64.5</v>
      </c>
      <c r="HH55" s="129"/>
      <c r="HI55" s="129"/>
      <c r="HJ55" s="129"/>
      <c r="HK55" s="129"/>
      <c r="HL55" s="129"/>
      <c r="HM55" s="129"/>
      <c r="HN55" s="129"/>
      <c r="HO55" s="129"/>
      <c r="HP55" s="129"/>
      <c r="HQ55" s="129"/>
      <c r="HR55" s="129"/>
      <c r="HS55" s="129"/>
      <c r="HT55" s="129"/>
      <c r="HU55" s="130"/>
      <c r="HV55" s="128">
        <f>データ!CY7</f>
        <v>64.2</v>
      </c>
      <c r="HW55" s="129"/>
      <c r="HX55" s="129"/>
      <c r="HY55" s="129"/>
      <c r="HZ55" s="129"/>
      <c r="IA55" s="129"/>
      <c r="IB55" s="129"/>
      <c r="IC55" s="129"/>
      <c r="ID55" s="129"/>
      <c r="IE55" s="129"/>
      <c r="IF55" s="129"/>
      <c r="IG55" s="129"/>
      <c r="IH55" s="129"/>
      <c r="II55" s="129"/>
      <c r="IJ55" s="130"/>
      <c r="IK55" s="128">
        <f>データ!CZ7</f>
        <v>62.3</v>
      </c>
      <c r="IL55" s="129"/>
      <c r="IM55" s="129"/>
      <c r="IN55" s="129"/>
      <c r="IO55" s="129"/>
      <c r="IP55" s="129"/>
      <c r="IQ55" s="129"/>
      <c r="IR55" s="129"/>
      <c r="IS55" s="129"/>
      <c r="IT55" s="129"/>
      <c r="IU55" s="129"/>
      <c r="IV55" s="129"/>
      <c r="IW55" s="129"/>
      <c r="IX55" s="129"/>
      <c r="IY55" s="130"/>
      <c r="IZ55" s="128">
        <f>データ!DA7</f>
        <v>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17.5</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17.5</v>
      </c>
      <c r="LK55" s="129"/>
      <c r="LL55" s="129"/>
      <c r="LM55" s="129"/>
      <c r="LN55" s="129"/>
      <c r="LO55" s="129"/>
      <c r="LP55" s="129"/>
      <c r="LQ55" s="129"/>
      <c r="LR55" s="129"/>
      <c r="LS55" s="129"/>
      <c r="LT55" s="129"/>
      <c r="LU55" s="129"/>
      <c r="LV55" s="129"/>
      <c r="LW55" s="129"/>
      <c r="LX55" s="130"/>
      <c r="LY55" s="128">
        <f>データ!DK7</f>
        <v>19.600000000000001</v>
      </c>
      <c r="LZ55" s="129"/>
      <c r="MA55" s="129"/>
      <c r="MB55" s="129"/>
      <c r="MC55" s="129"/>
      <c r="MD55" s="129"/>
      <c r="ME55" s="129"/>
      <c r="MF55" s="129"/>
      <c r="MG55" s="129"/>
      <c r="MH55" s="129"/>
      <c r="MI55" s="129"/>
      <c r="MJ55" s="129"/>
      <c r="MK55" s="129"/>
      <c r="ML55" s="129"/>
      <c r="MM55" s="130"/>
      <c r="MN55" s="128">
        <f>データ!DL7</f>
        <v>18.5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24.3</v>
      </c>
      <c r="Q79" s="129"/>
      <c r="R79" s="129"/>
      <c r="S79" s="129"/>
      <c r="T79" s="129"/>
      <c r="U79" s="129"/>
      <c r="V79" s="129"/>
      <c r="W79" s="129"/>
      <c r="X79" s="129"/>
      <c r="Y79" s="129"/>
      <c r="Z79" s="129"/>
      <c r="AA79" s="129"/>
      <c r="AB79" s="129"/>
      <c r="AC79" s="129"/>
      <c r="AD79" s="130"/>
      <c r="AE79" s="128">
        <f>データ!DT7</f>
        <v>25</v>
      </c>
      <c r="AF79" s="129"/>
      <c r="AG79" s="129"/>
      <c r="AH79" s="129"/>
      <c r="AI79" s="129"/>
      <c r="AJ79" s="129"/>
      <c r="AK79" s="129"/>
      <c r="AL79" s="129"/>
      <c r="AM79" s="129"/>
      <c r="AN79" s="129"/>
      <c r="AO79" s="129"/>
      <c r="AP79" s="129"/>
      <c r="AQ79" s="129"/>
      <c r="AR79" s="129"/>
      <c r="AS79" s="130"/>
      <c r="AT79" s="128">
        <f>データ!DU7</f>
        <v>19.100000000000001</v>
      </c>
      <c r="AU79" s="129"/>
      <c r="AV79" s="129"/>
      <c r="AW79" s="129"/>
      <c r="AX79" s="129"/>
      <c r="AY79" s="129"/>
      <c r="AZ79" s="129"/>
      <c r="BA79" s="129"/>
      <c r="BB79" s="129"/>
      <c r="BC79" s="129"/>
      <c r="BD79" s="129"/>
      <c r="BE79" s="129"/>
      <c r="BF79" s="129"/>
      <c r="BG79" s="129"/>
      <c r="BH79" s="130"/>
      <c r="BI79" s="128">
        <f>データ!DV7</f>
        <v>15.3</v>
      </c>
      <c r="BJ79" s="129"/>
      <c r="BK79" s="129"/>
      <c r="BL79" s="129"/>
      <c r="BM79" s="129"/>
      <c r="BN79" s="129"/>
      <c r="BO79" s="129"/>
      <c r="BP79" s="129"/>
      <c r="BQ79" s="129"/>
      <c r="BR79" s="129"/>
      <c r="BS79" s="129"/>
      <c r="BT79" s="129"/>
      <c r="BU79" s="129"/>
      <c r="BV79" s="129"/>
      <c r="BW79" s="130"/>
      <c r="BX79" s="128">
        <f>データ!DW7</f>
        <v>19.100000000000001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67.5</v>
      </c>
      <c r="DH79" s="129"/>
      <c r="DI79" s="129"/>
      <c r="DJ79" s="129"/>
      <c r="DK79" s="129"/>
      <c r="DL79" s="129"/>
      <c r="DM79" s="129"/>
      <c r="DN79" s="129"/>
      <c r="DO79" s="129"/>
      <c r="DP79" s="129"/>
      <c r="DQ79" s="129"/>
      <c r="DR79" s="129"/>
      <c r="DS79" s="129"/>
      <c r="DT79" s="129"/>
      <c r="DU79" s="130"/>
      <c r="DV79" s="128">
        <f>データ!EE7</f>
        <v>66.400000000000006</v>
      </c>
      <c r="DW79" s="129"/>
      <c r="DX79" s="129"/>
      <c r="DY79" s="129"/>
      <c r="DZ79" s="129"/>
      <c r="EA79" s="129"/>
      <c r="EB79" s="129"/>
      <c r="EC79" s="129"/>
      <c r="ED79" s="129"/>
      <c r="EE79" s="129"/>
      <c r="EF79" s="129"/>
      <c r="EG79" s="129"/>
      <c r="EH79" s="129"/>
      <c r="EI79" s="129"/>
      <c r="EJ79" s="130"/>
      <c r="EK79" s="128">
        <f>データ!EF7</f>
        <v>67.900000000000006</v>
      </c>
      <c r="EL79" s="129"/>
      <c r="EM79" s="129"/>
      <c r="EN79" s="129"/>
      <c r="EO79" s="129"/>
      <c r="EP79" s="129"/>
      <c r="EQ79" s="129"/>
      <c r="ER79" s="129"/>
      <c r="ES79" s="129"/>
      <c r="ET79" s="129"/>
      <c r="EU79" s="129"/>
      <c r="EV79" s="129"/>
      <c r="EW79" s="129"/>
      <c r="EX79" s="129"/>
      <c r="EY79" s="130"/>
      <c r="EZ79" s="128">
        <f>データ!EG7</f>
        <v>69.5</v>
      </c>
      <c r="FA79" s="129"/>
      <c r="FB79" s="129"/>
      <c r="FC79" s="129"/>
      <c r="FD79" s="129"/>
      <c r="FE79" s="129"/>
      <c r="FF79" s="129"/>
      <c r="FG79" s="129"/>
      <c r="FH79" s="129"/>
      <c r="FI79" s="129"/>
      <c r="FJ79" s="129"/>
      <c r="FK79" s="129"/>
      <c r="FL79" s="129"/>
      <c r="FM79" s="129"/>
      <c r="FN79" s="130"/>
      <c r="FO79" s="128">
        <f>データ!EH7</f>
        <v>69.099999999999994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73.099999999999994</v>
      </c>
      <c r="GU79" s="129"/>
      <c r="GV79" s="129"/>
      <c r="GW79" s="129"/>
      <c r="GX79" s="129"/>
      <c r="GY79" s="129"/>
      <c r="GZ79" s="129"/>
      <c r="HA79" s="129"/>
      <c r="HB79" s="129"/>
      <c r="HC79" s="129"/>
      <c r="HD79" s="129"/>
      <c r="HE79" s="129"/>
      <c r="HF79" s="129"/>
      <c r="HG79" s="129"/>
      <c r="HH79" s="130"/>
      <c r="HI79" s="128">
        <f>データ!EP7</f>
        <v>60.6</v>
      </c>
      <c r="HJ79" s="129"/>
      <c r="HK79" s="129"/>
      <c r="HL79" s="129"/>
      <c r="HM79" s="129"/>
      <c r="HN79" s="129"/>
      <c r="HO79" s="129"/>
      <c r="HP79" s="129"/>
      <c r="HQ79" s="129"/>
      <c r="HR79" s="129"/>
      <c r="HS79" s="129"/>
      <c r="HT79" s="129"/>
      <c r="HU79" s="129"/>
      <c r="HV79" s="129"/>
      <c r="HW79" s="130"/>
      <c r="HX79" s="128">
        <f>データ!EQ7</f>
        <v>63.2</v>
      </c>
      <c r="HY79" s="129"/>
      <c r="HZ79" s="129"/>
      <c r="IA79" s="129"/>
      <c r="IB79" s="129"/>
      <c r="IC79" s="129"/>
      <c r="ID79" s="129"/>
      <c r="IE79" s="129"/>
      <c r="IF79" s="129"/>
      <c r="IG79" s="129"/>
      <c r="IH79" s="129"/>
      <c r="II79" s="129"/>
      <c r="IJ79" s="129"/>
      <c r="IK79" s="129"/>
      <c r="IL79" s="130"/>
      <c r="IM79" s="128">
        <f>データ!ER7</f>
        <v>66.099999999999994</v>
      </c>
      <c r="IN79" s="129"/>
      <c r="IO79" s="129"/>
      <c r="IP79" s="129"/>
      <c r="IQ79" s="129"/>
      <c r="IR79" s="129"/>
      <c r="IS79" s="129"/>
      <c r="IT79" s="129"/>
      <c r="IU79" s="129"/>
      <c r="IV79" s="129"/>
      <c r="IW79" s="129"/>
      <c r="IX79" s="129"/>
      <c r="IY79" s="129"/>
      <c r="IZ79" s="129"/>
      <c r="JA79" s="130"/>
      <c r="JB79" s="128">
        <f>データ!ES7</f>
        <v>66.2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44706576</v>
      </c>
      <c r="KH79" s="138"/>
      <c r="KI79" s="138"/>
      <c r="KJ79" s="138"/>
      <c r="KK79" s="138"/>
      <c r="KL79" s="138"/>
      <c r="KM79" s="138"/>
      <c r="KN79" s="138"/>
      <c r="KO79" s="138"/>
      <c r="KP79" s="138"/>
      <c r="KQ79" s="138"/>
      <c r="KR79" s="138"/>
      <c r="KS79" s="138"/>
      <c r="KT79" s="138"/>
      <c r="KU79" s="139"/>
      <c r="KV79" s="137">
        <f>データ!FA7</f>
        <v>46777643</v>
      </c>
      <c r="KW79" s="138"/>
      <c r="KX79" s="138"/>
      <c r="KY79" s="138"/>
      <c r="KZ79" s="138"/>
      <c r="LA79" s="138"/>
      <c r="LB79" s="138"/>
      <c r="LC79" s="138"/>
      <c r="LD79" s="138"/>
      <c r="LE79" s="138"/>
      <c r="LF79" s="138"/>
      <c r="LG79" s="138"/>
      <c r="LH79" s="138"/>
      <c r="LI79" s="138"/>
      <c r="LJ79" s="139"/>
      <c r="LK79" s="137">
        <f>データ!FB7</f>
        <v>47007370</v>
      </c>
      <c r="LL79" s="138"/>
      <c r="LM79" s="138"/>
      <c r="LN79" s="138"/>
      <c r="LO79" s="138"/>
      <c r="LP79" s="138"/>
      <c r="LQ79" s="138"/>
      <c r="LR79" s="138"/>
      <c r="LS79" s="138"/>
      <c r="LT79" s="138"/>
      <c r="LU79" s="138"/>
      <c r="LV79" s="138"/>
      <c r="LW79" s="138"/>
      <c r="LX79" s="138"/>
      <c r="LY79" s="139"/>
      <c r="LZ79" s="137">
        <f>データ!FC7</f>
        <v>47109720</v>
      </c>
      <c r="MA79" s="138"/>
      <c r="MB79" s="138"/>
      <c r="MC79" s="138"/>
      <c r="MD79" s="138"/>
      <c r="ME79" s="138"/>
      <c r="MF79" s="138"/>
      <c r="MG79" s="138"/>
      <c r="MH79" s="138"/>
      <c r="MI79" s="138"/>
      <c r="MJ79" s="138"/>
      <c r="MK79" s="138"/>
      <c r="ML79" s="138"/>
      <c r="MM79" s="138"/>
      <c r="MN79" s="139"/>
      <c r="MO79" s="137">
        <f>データ!FD7</f>
        <v>48648511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VOBm+HwekwIOKGQsT/FGgWjSKSv8qRXklm3CvOoaJs3N2y9WM6ICY5OB4539S5qwj0uxgRhoqn1kejpjPQ87g==" saltValue="AC7bXiFZm9HjW/KcprVX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158</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159</v>
      </c>
      <c r="CO5" s="49" t="s">
        <v>150</v>
      </c>
      <c r="CP5" s="49" t="s">
        <v>151</v>
      </c>
      <c r="CQ5" s="49" t="s">
        <v>152</v>
      </c>
      <c r="CR5" s="49" t="s">
        <v>153</v>
      </c>
      <c r="CS5" s="49" t="s">
        <v>154</v>
      </c>
      <c r="CT5" s="49" t="s">
        <v>155</v>
      </c>
      <c r="CU5" s="49" t="s">
        <v>156</v>
      </c>
      <c r="CV5" s="49" t="s">
        <v>157</v>
      </c>
      <c r="CW5" s="49" t="s">
        <v>160</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161</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161</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78093</v>
      </c>
      <c r="D6" s="50">
        <f t="shared" si="2"/>
        <v>46</v>
      </c>
      <c r="E6" s="50">
        <f t="shared" si="2"/>
        <v>6</v>
      </c>
      <c r="F6" s="50">
        <f t="shared" si="2"/>
        <v>0</v>
      </c>
      <c r="G6" s="50">
        <f t="shared" si="2"/>
        <v>1</v>
      </c>
      <c r="H6" s="152" t="str">
        <f>IF(H8&lt;&gt;I8,H8,"")&amp;IF(I8&lt;&gt;J8,I8,"")&amp;"　"&amp;J8</f>
        <v>福島県公立藤田病院組合　公立藤田総合病院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20</v>
      </c>
      <c r="R6" s="50" t="str">
        <f t="shared" si="3"/>
        <v>対象</v>
      </c>
      <c r="S6" s="50" t="str">
        <f t="shared" si="3"/>
        <v>ド 透 訓</v>
      </c>
      <c r="T6" s="50" t="str">
        <f t="shared" si="3"/>
        <v>救 臨 輪</v>
      </c>
      <c r="U6" s="51" t="str">
        <f>U8</f>
        <v>-</v>
      </c>
      <c r="V6" s="51">
        <f>V8</f>
        <v>27245</v>
      </c>
      <c r="W6" s="50" t="str">
        <f>W8</f>
        <v>非該当</v>
      </c>
      <c r="X6" s="50" t="str">
        <f t="shared" ref="X6" si="4">X8</f>
        <v>非該当</v>
      </c>
      <c r="Y6" s="50" t="str">
        <f t="shared" si="3"/>
        <v>１０：１</v>
      </c>
      <c r="Z6" s="51">
        <f t="shared" si="3"/>
        <v>299</v>
      </c>
      <c r="AA6" s="51" t="str">
        <f t="shared" si="3"/>
        <v>-</v>
      </c>
      <c r="AB6" s="51">
        <f t="shared" si="3"/>
        <v>12</v>
      </c>
      <c r="AC6" s="51" t="str">
        <f t="shared" si="3"/>
        <v>-</v>
      </c>
      <c r="AD6" s="51" t="str">
        <f t="shared" si="3"/>
        <v>-</v>
      </c>
      <c r="AE6" s="51">
        <f t="shared" si="3"/>
        <v>311</v>
      </c>
      <c r="AF6" s="51">
        <f t="shared" si="3"/>
        <v>299</v>
      </c>
      <c r="AG6" s="51" t="str">
        <f t="shared" si="3"/>
        <v>-</v>
      </c>
      <c r="AH6" s="51">
        <f t="shared" si="3"/>
        <v>299</v>
      </c>
      <c r="AI6" s="52">
        <f>IF(AI8="-",NA(),AI8)</f>
        <v>98.2</v>
      </c>
      <c r="AJ6" s="52">
        <f t="shared" ref="AJ6:AR6" si="5">IF(AJ8="-",NA(),AJ8)</f>
        <v>100.2</v>
      </c>
      <c r="AK6" s="52">
        <f t="shared" si="5"/>
        <v>103.6</v>
      </c>
      <c r="AL6" s="52">
        <f t="shared" si="5"/>
        <v>102.9</v>
      </c>
      <c r="AM6" s="52">
        <f t="shared" si="5"/>
        <v>97.3</v>
      </c>
      <c r="AN6" s="52">
        <f t="shared" si="5"/>
        <v>97</v>
      </c>
      <c r="AO6" s="52">
        <f t="shared" si="5"/>
        <v>102.4</v>
      </c>
      <c r="AP6" s="52">
        <f t="shared" si="5"/>
        <v>107.2</v>
      </c>
      <c r="AQ6" s="52">
        <f t="shared" si="5"/>
        <v>104.8</v>
      </c>
      <c r="AR6" s="52">
        <f t="shared" si="5"/>
        <v>95.8</v>
      </c>
      <c r="AS6" s="52" t="str">
        <f>IF(AS8="-","【-】","【"&amp;SUBSTITUTE(TEXT(AS8,"#,##0.0"),"-","△")&amp;"】")</f>
        <v>【96.6】</v>
      </c>
      <c r="AT6" s="52">
        <f>IF(AT8="-",NA(),AT8)</f>
        <v>92.5</v>
      </c>
      <c r="AU6" s="52">
        <f t="shared" ref="AU6:BC6" si="6">IF(AU8="-",NA(),AU8)</f>
        <v>91.8</v>
      </c>
      <c r="AV6" s="52">
        <f t="shared" si="6"/>
        <v>92.6</v>
      </c>
      <c r="AW6" s="52">
        <f t="shared" si="6"/>
        <v>91.7</v>
      </c>
      <c r="AX6" s="52">
        <f t="shared" si="6"/>
        <v>89.5</v>
      </c>
      <c r="AY6" s="52">
        <f t="shared" si="6"/>
        <v>89.3</v>
      </c>
      <c r="AZ6" s="52">
        <f t="shared" si="6"/>
        <v>84.1</v>
      </c>
      <c r="BA6" s="52">
        <f t="shared" si="6"/>
        <v>86.3</v>
      </c>
      <c r="BB6" s="52">
        <f t="shared" si="6"/>
        <v>86.6</v>
      </c>
      <c r="BC6" s="52">
        <f t="shared" si="6"/>
        <v>86.2</v>
      </c>
      <c r="BD6" s="52" t="str">
        <f>IF(BD8="-","【-】","【"&amp;SUBSTITUTE(TEXT(BD8,"#,##0.0"),"-","△")&amp;"】")</f>
        <v>【86.6】</v>
      </c>
      <c r="BE6" s="52">
        <f>IF(BE8="-",NA(),BE8)</f>
        <v>90.4</v>
      </c>
      <c r="BF6" s="52">
        <f t="shared" ref="BF6:BN6" si="7">IF(BF8="-",NA(),BF8)</f>
        <v>89.8</v>
      </c>
      <c r="BG6" s="52">
        <f t="shared" si="7"/>
        <v>90.7</v>
      </c>
      <c r="BH6" s="52">
        <f t="shared" si="7"/>
        <v>89.5</v>
      </c>
      <c r="BI6" s="52">
        <f t="shared" si="7"/>
        <v>87.3</v>
      </c>
      <c r="BJ6" s="52">
        <f t="shared" si="7"/>
        <v>86.5</v>
      </c>
      <c r="BK6" s="52">
        <f t="shared" si="7"/>
        <v>81.400000000000006</v>
      </c>
      <c r="BL6" s="52">
        <f t="shared" si="7"/>
        <v>83.7</v>
      </c>
      <c r="BM6" s="52">
        <f t="shared" si="7"/>
        <v>84</v>
      </c>
      <c r="BN6" s="52">
        <f t="shared" si="7"/>
        <v>83.4</v>
      </c>
      <c r="BO6" s="52" t="str">
        <f>IF(BO8="-","【-】","【"&amp;SUBSTITUTE(TEXT(BO8,"#,##0.0"),"-","△")&amp;"】")</f>
        <v>【83.9】</v>
      </c>
      <c r="BP6" s="52">
        <f>IF(BP8="-",NA(),BP8)</f>
        <v>76.099999999999994</v>
      </c>
      <c r="BQ6" s="52">
        <f t="shared" ref="BQ6:BY6" si="8">IF(BQ8="-",NA(),BQ8)</f>
        <v>69.5</v>
      </c>
      <c r="BR6" s="52">
        <f t="shared" si="8"/>
        <v>71.400000000000006</v>
      </c>
      <c r="BS6" s="52">
        <f t="shared" si="8"/>
        <v>67.2</v>
      </c>
      <c r="BT6" s="52">
        <f t="shared" si="8"/>
        <v>61.7</v>
      </c>
      <c r="BU6" s="52">
        <f t="shared" si="8"/>
        <v>74.400000000000006</v>
      </c>
      <c r="BV6" s="52">
        <f t="shared" si="8"/>
        <v>66.5</v>
      </c>
      <c r="BW6" s="52">
        <f t="shared" si="8"/>
        <v>66.8</v>
      </c>
      <c r="BX6" s="52">
        <f t="shared" si="8"/>
        <v>66.599999999999994</v>
      </c>
      <c r="BY6" s="52">
        <f t="shared" si="8"/>
        <v>68</v>
      </c>
      <c r="BZ6" s="52" t="str">
        <f>IF(BZ8="-","【-】","【"&amp;SUBSTITUTE(TEXT(BZ8,"#,##0.0"),"-","△")&amp;"】")</f>
        <v>【68.7】</v>
      </c>
      <c r="CA6" s="53">
        <f>IF(CA8="-",NA(),CA8)</f>
        <v>39613</v>
      </c>
      <c r="CB6" s="53">
        <f t="shared" ref="CB6:CJ6" si="9">IF(CB8="-",NA(),CB8)</f>
        <v>42619</v>
      </c>
      <c r="CC6" s="53">
        <f t="shared" si="9"/>
        <v>44538</v>
      </c>
      <c r="CD6" s="53">
        <f t="shared" si="9"/>
        <v>48514</v>
      </c>
      <c r="CE6" s="53">
        <f t="shared" si="9"/>
        <v>49877</v>
      </c>
      <c r="CF6" s="53">
        <f t="shared" si="9"/>
        <v>53523</v>
      </c>
      <c r="CG6" s="53">
        <f t="shared" si="9"/>
        <v>57368</v>
      </c>
      <c r="CH6" s="53">
        <f t="shared" si="9"/>
        <v>59838</v>
      </c>
      <c r="CI6" s="53">
        <f t="shared" si="9"/>
        <v>62697</v>
      </c>
      <c r="CJ6" s="53">
        <f t="shared" si="9"/>
        <v>62059</v>
      </c>
      <c r="CK6" s="52" t="str">
        <f>IF(CK8="-","【-】","【"&amp;SUBSTITUTE(TEXT(CK8,"#,##0"),"-","△")&amp;"】")</f>
        <v>【62,428】</v>
      </c>
      <c r="CL6" s="53">
        <f>IF(CL8="-",NA(),CL8)</f>
        <v>11636</v>
      </c>
      <c r="CM6" s="53">
        <f t="shared" ref="CM6:CU6" si="10">IF(CM8="-",NA(),CM8)</f>
        <v>12503</v>
      </c>
      <c r="CN6" s="53">
        <f t="shared" si="10"/>
        <v>12145</v>
      </c>
      <c r="CO6" s="53">
        <f t="shared" si="10"/>
        <v>11910</v>
      </c>
      <c r="CP6" s="53">
        <f t="shared" si="10"/>
        <v>11634</v>
      </c>
      <c r="CQ6" s="53">
        <f t="shared" si="10"/>
        <v>15111</v>
      </c>
      <c r="CR6" s="53">
        <f t="shared" si="10"/>
        <v>15986</v>
      </c>
      <c r="CS6" s="53">
        <f t="shared" si="10"/>
        <v>16421</v>
      </c>
      <c r="CT6" s="53">
        <f t="shared" si="10"/>
        <v>17279</v>
      </c>
      <c r="CU6" s="53">
        <f t="shared" si="10"/>
        <v>17851</v>
      </c>
      <c r="CV6" s="52" t="str">
        <f>IF(CV8="-","【-】","【"&amp;SUBSTITUTE(TEXT(CV8,"#,##0"),"-","△")&amp;"】")</f>
        <v>【18,236】</v>
      </c>
      <c r="CW6" s="52">
        <f>IF(CW8="-",NA(),CW8)</f>
        <v>58.4</v>
      </c>
      <c r="CX6" s="52">
        <f t="shared" ref="CX6:DF6" si="11">IF(CX8="-",NA(),CX8)</f>
        <v>64.5</v>
      </c>
      <c r="CY6" s="52">
        <f t="shared" si="11"/>
        <v>64.2</v>
      </c>
      <c r="CZ6" s="52">
        <f t="shared" si="11"/>
        <v>62.3</v>
      </c>
      <c r="DA6" s="52">
        <f t="shared" si="11"/>
        <v>65</v>
      </c>
      <c r="DB6" s="52">
        <f t="shared" si="11"/>
        <v>56.2</v>
      </c>
      <c r="DC6" s="52">
        <f t="shared" si="11"/>
        <v>60.8</v>
      </c>
      <c r="DD6" s="52">
        <f t="shared" si="11"/>
        <v>57.4</v>
      </c>
      <c r="DE6" s="52">
        <f t="shared" si="11"/>
        <v>55.7</v>
      </c>
      <c r="DF6" s="52">
        <f t="shared" si="11"/>
        <v>57.2</v>
      </c>
      <c r="DG6" s="52" t="str">
        <f>IF(DG8="-","【-】","【"&amp;SUBSTITUTE(TEXT(DG8,"#,##0.0"),"-","△")&amp;"】")</f>
        <v>【56.1】</v>
      </c>
      <c r="DH6" s="52">
        <f>IF(DH8="-",NA(),DH8)</f>
        <v>17.5</v>
      </c>
      <c r="DI6" s="52">
        <f t="shared" ref="DI6:DQ6" si="12">IF(DI8="-",NA(),DI8)</f>
        <v>18.399999999999999</v>
      </c>
      <c r="DJ6" s="52">
        <f t="shared" si="12"/>
        <v>17.5</v>
      </c>
      <c r="DK6" s="52">
        <f t="shared" si="12"/>
        <v>19.600000000000001</v>
      </c>
      <c r="DL6" s="52">
        <f t="shared" si="12"/>
        <v>18.5</v>
      </c>
      <c r="DM6" s="52">
        <f t="shared" si="12"/>
        <v>24.2</v>
      </c>
      <c r="DN6" s="52">
        <f t="shared" si="12"/>
        <v>24.1</v>
      </c>
      <c r="DO6" s="52">
        <f t="shared" si="12"/>
        <v>23.9</v>
      </c>
      <c r="DP6" s="52">
        <f t="shared" si="12"/>
        <v>24.4</v>
      </c>
      <c r="DQ6" s="52">
        <f t="shared" si="12"/>
        <v>25.7</v>
      </c>
      <c r="DR6" s="52" t="str">
        <f>IF(DR8="-","【-】","【"&amp;SUBSTITUTE(TEXT(DR8,"#,##0.0"),"-","△")&amp;"】")</f>
        <v>【26.4】</v>
      </c>
      <c r="DS6" s="52">
        <f>IF(DS8="-",NA(),DS8)</f>
        <v>24.3</v>
      </c>
      <c r="DT6" s="52">
        <f t="shared" ref="DT6:EB6" si="13">IF(DT8="-",NA(),DT8)</f>
        <v>25</v>
      </c>
      <c r="DU6" s="52">
        <f t="shared" si="13"/>
        <v>19.100000000000001</v>
      </c>
      <c r="DV6" s="52">
        <f t="shared" si="13"/>
        <v>15.3</v>
      </c>
      <c r="DW6" s="52">
        <f t="shared" si="13"/>
        <v>19.100000000000001</v>
      </c>
      <c r="DX6" s="52">
        <f t="shared" si="13"/>
        <v>75.099999999999994</v>
      </c>
      <c r="DY6" s="52">
        <f t="shared" si="13"/>
        <v>83.2</v>
      </c>
      <c r="DZ6" s="52">
        <f t="shared" si="13"/>
        <v>84.6</v>
      </c>
      <c r="EA6" s="52">
        <f t="shared" si="13"/>
        <v>67.8</v>
      </c>
      <c r="EB6" s="52">
        <f t="shared" si="13"/>
        <v>61.8</v>
      </c>
      <c r="EC6" s="52" t="str">
        <f>IF(EC8="-","【-】","【"&amp;SUBSTITUTE(TEXT(EC8,"#,##0.0"),"-","△")&amp;"】")</f>
        <v>【54.5】</v>
      </c>
      <c r="ED6" s="52">
        <f>IF(ED8="-",NA(),ED8)</f>
        <v>67.5</v>
      </c>
      <c r="EE6" s="52">
        <f t="shared" ref="EE6:EM6" si="14">IF(EE8="-",NA(),EE8)</f>
        <v>66.400000000000006</v>
      </c>
      <c r="EF6" s="52">
        <f t="shared" si="14"/>
        <v>67.900000000000006</v>
      </c>
      <c r="EG6" s="52">
        <f t="shared" si="14"/>
        <v>69.5</v>
      </c>
      <c r="EH6" s="52">
        <f t="shared" si="14"/>
        <v>69.099999999999994</v>
      </c>
      <c r="EI6" s="52">
        <f t="shared" si="14"/>
        <v>52.9</v>
      </c>
      <c r="EJ6" s="52">
        <f t="shared" si="14"/>
        <v>54.3</v>
      </c>
      <c r="EK6" s="52">
        <f t="shared" si="14"/>
        <v>54.9</v>
      </c>
      <c r="EL6" s="52">
        <f t="shared" si="14"/>
        <v>56.1</v>
      </c>
      <c r="EM6" s="52">
        <f t="shared" si="14"/>
        <v>57.5</v>
      </c>
      <c r="EN6" s="52" t="str">
        <f>IF(EN8="-","【-】","【"&amp;SUBSTITUTE(TEXT(EN8,"#,##0.0"),"-","△")&amp;"】")</f>
        <v>【57.0】</v>
      </c>
      <c r="EO6" s="52">
        <f>IF(EO8="-",NA(),EO8)</f>
        <v>73.099999999999994</v>
      </c>
      <c r="EP6" s="52">
        <f t="shared" ref="EP6:EX6" si="15">IF(EP8="-",NA(),EP8)</f>
        <v>60.6</v>
      </c>
      <c r="EQ6" s="52">
        <f t="shared" si="15"/>
        <v>63.2</v>
      </c>
      <c r="ER6" s="52">
        <f t="shared" si="15"/>
        <v>66.099999999999994</v>
      </c>
      <c r="ES6" s="52">
        <f t="shared" si="15"/>
        <v>66.2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44706576</v>
      </c>
      <c r="FA6" s="53">
        <f t="shared" ref="FA6:FI6" si="16">IF(FA8="-",NA(),FA8)</f>
        <v>46777643</v>
      </c>
      <c r="FB6" s="53">
        <f t="shared" si="16"/>
        <v>47007370</v>
      </c>
      <c r="FC6" s="53">
        <f t="shared" si="16"/>
        <v>47109720</v>
      </c>
      <c r="FD6" s="53">
        <f t="shared" si="16"/>
        <v>48648511</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164</v>
      </c>
      <c r="B7" s="50">
        <f t="shared" ref="B7:AH7" si="17">B8</f>
        <v>2023</v>
      </c>
      <c r="C7" s="50">
        <f t="shared" si="17"/>
        <v>78093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20</v>
      </c>
      <c r="R7" s="50" t="str">
        <f t="shared" si="17"/>
        <v>対象</v>
      </c>
      <c r="S7" s="50" t="str">
        <f t="shared" si="17"/>
        <v>ド 透 訓</v>
      </c>
      <c r="T7" s="50" t="str">
        <f t="shared" si="17"/>
        <v>救 臨 輪</v>
      </c>
      <c r="U7" s="51" t="str">
        <f>U8</f>
        <v>-</v>
      </c>
      <c r="V7" s="51">
        <f>V8</f>
        <v>27245</v>
      </c>
      <c r="W7" s="50" t="str">
        <f>W8</f>
        <v>非該当</v>
      </c>
      <c r="X7" s="50" t="str">
        <f t="shared" si="17"/>
        <v>非該当</v>
      </c>
      <c r="Y7" s="50" t="str">
        <f t="shared" si="17"/>
        <v>１０：１</v>
      </c>
      <c r="Z7" s="51">
        <f t="shared" si="17"/>
        <v>299</v>
      </c>
      <c r="AA7" s="51" t="str">
        <f t="shared" si="17"/>
        <v>-</v>
      </c>
      <c r="AB7" s="51">
        <f t="shared" si="17"/>
        <v>12</v>
      </c>
      <c r="AC7" s="51" t="str">
        <f t="shared" si="17"/>
        <v>-</v>
      </c>
      <c r="AD7" s="51" t="str">
        <f t="shared" si="17"/>
        <v>-</v>
      </c>
      <c r="AE7" s="51">
        <f t="shared" si="17"/>
        <v>311</v>
      </c>
      <c r="AF7" s="51">
        <f t="shared" si="17"/>
        <v>299</v>
      </c>
      <c r="AG7" s="51" t="str">
        <f t="shared" si="17"/>
        <v>-</v>
      </c>
      <c r="AH7" s="51">
        <f t="shared" si="17"/>
        <v>299</v>
      </c>
      <c r="AI7" s="52">
        <f>AI8</f>
        <v>98.2</v>
      </c>
      <c r="AJ7" s="52">
        <f t="shared" ref="AJ7:AR7" si="18">AJ8</f>
        <v>100.2</v>
      </c>
      <c r="AK7" s="52">
        <f t="shared" si="18"/>
        <v>103.6</v>
      </c>
      <c r="AL7" s="52">
        <f t="shared" si="18"/>
        <v>102.9</v>
      </c>
      <c r="AM7" s="52">
        <f t="shared" si="18"/>
        <v>97.3</v>
      </c>
      <c r="AN7" s="52">
        <f t="shared" si="18"/>
        <v>97</v>
      </c>
      <c r="AO7" s="52">
        <f t="shared" si="18"/>
        <v>102.4</v>
      </c>
      <c r="AP7" s="52">
        <f t="shared" si="18"/>
        <v>107.2</v>
      </c>
      <c r="AQ7" s="52">
        <f t="shared" si="18"/>
        <v>104.8</v>
      </c>
      <c r="AR7" s="52">
        <f t="shared" si="18"/>
        <v>95.8</v>
      </c>
      <c r="AS7" s="52"/>
      <c r="AT7" s="52">
        <f>AT8</f>
        <v>92.5</v>
      </c>
      <c r="AU7" s="52">
        <f t="shared" ref="AU7:BC7" si="19">AU8</f>
        <v>91.8</v>
      </c>
      <c r="AV7" s="52">
        <f t="shared" si="19"/>
        <v>92.6</v>
      </c>
      <c r="AW7" s="52">
        <f t="shared" si="19"/>
        <v>91.7</v>
      </c>
      <c r="AX7" s="52">
        <f t="shared" si="19"/>
        <v>89.5</v>
      </c>
      <c r="AY7" s="52">
        <f t="shared" si="19"/>
        <v>89.3</v>
      </c>
      <c r="AZ7" s="52">
        <f t="shared" si="19"/>
        <v>84.1</v>
      </c>
      <c r="BA7" s="52">
        <f t="shared" si="19"/>
        <v>86.3</v>
      </c>
      <c r="BB7" s="52">
        <f t="shared" si="19"/>
        <v>86.6</v>
      </c>
      <c r="BC7" s="52">
        <f t="shared" si="19"/>
        <v>86.2</v>
      </c>
      <c r="BD7" s="52"/>
      <c r="BE7" s="52">
        <f>BE8</f>
        <v>90.4</v>
      </c>
      <c r="BF7" s="52">
        <f t="shared" ref="BF7:BN7" si="20">BF8</f>
        <v>89.8</v>
      </c>
      <c r="BG7" s="52">
        <f t="shared" si="20"/>
        <v>90.7</v>
      </c>
      <c r="BH7" s="52">
        <f t="shared" si="20"/>
        <v>89.5</v>
      </c>
      <c r="BI7" s="52">
        <f t="shared" si="20"/>
        <v>87.3</v>
      </c>
      <c r="BJ7" s="52">
        <f t="shared" si="20"/>
        <v>86.5</v>
      </c>
      <c r="BK7" s="52">
        <f t="shared" si="20"/>
        <v>81.400000000000006</v>
      </c>
      <c r="BL7" s="52">
        <f t="shared" si="20"/>
        <v>83.7</v>
      </c>
      <c r="BM7" s="52">
        <f t="shared" si="20"/>
        <v>84</v>
      </c>
      <c r="BN7" s="52">
        <f t="shared" si="20"/>
        <v>83.4</v>
      </c>
      <c r="BO7" s="52"/>
      <c r="BP7" s="52">
        <f>BP8</f>
        <v>76.099999999999994</v>
      </c>
      <c r="BQ7" s="52">
        <f t="shared" ref="BQ7:BY7" si="21">BQ8</f>
        <v>69.5</v>
      </c>
      <c r="BR7" s="52">
        <f t="shared" si="21"/>
        <v>71.400000000000006</v>
      </c>
      <c r="BS7" s="52">
        <f t="shared" si="21"/>
        <v>67.2</v>
      </c>
      <c r="BT7" s="52">
        <f t="shared" si="21"/>
        <v>61.7</v>
      </c>
      <c r="BU7" s="52">
        <f t="shared" si="21"/>
        <v>74.400000000000006</v>
      </c>
      <c r="BV7" s="52">
        <f t="shared" si="21"/>
        <v>66.5</v>
      </c>
      <c r="BW7" s="52">
        <f t="shared" si="21"/>
        <v>66.8</v>
      </c>
      <c r="BX7" s="52">
        <f t="shared" si="21"/>
        <v>66.599999999999994</v>
      </c>
      <c r="BY7" s="52">
        <f t="shared" si="21"/>
        <v>68</v>
      </c>
      <c r="BZ7" s="52"/>
      <c r="CA7" s="53">
        <f>CA8</f>
        <v>39613</v>
      </c>
      <c r="CB7" s="53">
        <f t="shared" ref="CB7:CJ7" si="22">CB8</f>
        <v>42619</v>
      </c>
      <c r="CC7" s="53">
        <f t="shared" si="22"/>
        <v>44538</v>
      </c>
      <c r="CD7" s="53">
        <f t="shared" si="22"/>
        <v>48514</v>
      </c>
      <c r="CE7" s="53">
        <f t="shared" si="22"/>
        <v>49877</v>
      </c>
      <c r="CF7" s="53">
        <f t="shared" si="22"/>
        <v>53523</v>
      </c>
      <c r="CG7" s="53">
        <f t="shared" si="22"/>
        <v>57368</v>
      </c>
      <c r="CH7" s="53">
        <f t="shared" si="22"/>
        <v>59838</v>
      </c>
      <c r="CI7" s="53">
        <f t="shared" si="22"/>
        <v>62697</v>
      </c>
      <c r="CJ7" s="53">
        <f t="shared" si="22"/>
        <v>62059</v>
      </c>
      <c r="CK7" s="52"/>
      <c r="CL7" s="53">
        <f>CL8</f>
        <v>11636</v>
      </c>
      <c r="CM7" s="53">
        <f t="shared" ref="CM7:CU7" si="23">CM8</f>
        <v>12503</v>
      </c>
      <c r="CN7" s="53">
        <f t="shared" si="23"/>
        <v>12145</v>
      </c>
      <c r="CO7" s="53">
        <f t="shared" si="23"/>
        <v>11910</v>
      </c>
      <c r="CP7" s="53">
        <f t="shared" si="23"/>
        <v>11634</v>
      </c>
      <c r="CQ7" s="53">
        <f t="shared" si="23"/>
        <v>15111</v>
      </c>
      <c r="CR7" s="53">
        <f t="shared" si="23"/>
        <v>15986</v>
      </c>
      <c r="CS7" s="53">
        <f t="shared" si="23"/>
        <v>16421</v>
      </c>
      <c r="CT7" s="53">
        <f t="shared" si="23"/>
        <v>17279</v>
      </c>
      <c r="CU7" s="53">
        <f t="shared" si="23"/>
        <v>17851</v>
      </c>
      <c r="CV7" s="52"/>
      <c r="CW7" s="52">
        <f>CW8</f>
        <v>58.4</v>
      </c>
      <c r="CX7" s="52">
        <f t="shared" ref="CX7:DF7" si="24">CX8</f>
        <v>64.5</v>
      </c>
      <c r="CY7" s="52">
        <f t="shared" si="24"/>
        <v>64.2</v>
      </c>
      <c r="CZ7" s="52">
        <f t="shared" si="24"/>
        <v>62.3</v>
      </c>
      <c r="DA7" s="52">
        <f t="shared" si="24"/>
        <v>65</v>
      </c>
      <c r="DB7" s="52">
        <f t="shared" si="24"/>
        <v>56.2</v>
      </c>
      <c r="DC7" s="52">
        <f t="shared" si="24"/>
        <v>60.8</v>
      </c>
      <c r="DD7" s="52">
        <f t="shared" si="24"/>
        <v>57.4</v>
      </c>
      <c r="DE7" s="52">
        <f t="shared" si="24"/>
        <v>55.7</v>
      </c>
      <c r="DF7" s="52">
        <f t="shared" si="24"/>
        <v>57.2</v>
      </c>
      <c r="DG7" s="52"/>
      <c r="DH7" s="52">
        <f>DH8</f>
        <v>17.5</v>
      </c>
      <c r="DI7" s="52">
        <f t="shared" ref="DI7:DQ7" si="25">DI8</f>
        <v>18.399999999999999</v>
      </c>
      <c r="DJ7" s="52">
        <f t="shared" si="25"/>
        <v>17.5</v>
      </c>
      <c r="DK7" s="52">
        <f t="shared" si="25"/>
        <v>19.600000000000001</v>
      </c>
      <c r="DL7" s="52">
        <f t="shared" si="25"/>
        <v>18.5</v>
      </c>
      <c r="DM7" s="52">
        <f t="shared" si="25"/>
        <v>24.2</v>
      </c>
      <c r="DN7" s="52">
        <f t="shared" si="25"/>
        <v>24.1</v>
      </c>
      <c r="DO7" s="52">
        <f t="shared" si="25"/>
        <v>23.9</v>
      </c>
      <c r="DP7" s="52">
        <f t="shared" si="25"/>
        <v>24.4</v>
      </c>
      <c r="DQ7" s="52">
        <f t="shared" si="25"/>
        <v>25.7</v>
      </c>
      <c r="DR7" s="52"/>
      <c r="DS7" s="52">
        <f>DS8</f>
        <v>24.3</v>
      </c>
      <c r="DT7" s="52">
        <f t="shared" ref="DT7:EB7" si="26">DT8</f>
        <v>25</v>
      </c>
      <c r="DU7" s="52">
        <f t="shared" si="26"/>
        <v>19.100000000000001</v>
      </c>
      <c r="DV7" s="52">
        <f t="shared" si="26"/>
        <v>15.3</v>
      </c>
      <c r="DW7" s="52">
        <f t="shared" si="26"/>
        <v>19.100000000000001</v>
      </c>
      <c r="DX7" s="52">
        <f t="shared" si="26"/>
        <v>75.099999999999994</v>
      </c>
      <c r="DY7" s="52">
        <f t="shared" si="26"/>
        <v>83.2</v>
      </c>
      <c r="DZ7" s="52">
        <f t="shared" si="26"/>
        <v>84.6</v>
      </c>
      <c r="EA7" s="52">
        <f t="shared" si="26"/>
        <v>67.8</v>
      </c>
      <c r="EB7" s="52">
        <f t="shared" si="26"/>
        <v>61.8</v>
      </c>
      <c r="EC7" s="52"/>
      <c r="ED7" s="52">
        <f>ED8</f>
        <v>67.5</v>
      </c>
      <c r="EE7" s="52">
        <f t="shared" ref="EE7:EM7" si="27">EE8</f>
        <v>66.400000000000006</v>
      </c>
      <c r="EF7" s="52">
        <f t="shared" si="27"/>
        <v>67.900000000000006</v>
      </c>
      <c r="EG7" s="52">
        <f t="shared" si="27"/>
        <v>69.5</v>
      </c>
      <c r="EH7" s="52">
        <f t="shared" si="27"/>
        <v>69.099999999999994</v>
      </c>
      <c r="EI7" s="52">
        <f t="shared" si="27"/>
        <v>52.9</v>
      </c>
      <c r="EJ7" s="52">
        <f t="shared" si="27"/>
        <v>54.3</v>
      </c>
      <c r="EK7" s="52">
        <f t="shared" si="27"/>
        <v>54.9</v>
      </c>
      <c r="EL7" s="52">
        <f t="shared" si="27"/>
        <v>56.1</v>
      </c>
      <c r="EM7" s="52">
        <f t="shared" si="27"/>
        <v>57.5</v>
      </c>
      <c r="EN7" s="52"/>
      <c r="EO7" s="52">
        <f>EO8</f>
        <v>73.099999999999994</v>
      </c>
      <c r="EP7" s="52">
        <f t="shared" ref="EP7:EX7" si="28">EP8</f>
        <v>60.6</v>
      </c>
      <c r="EQ7" s="52">
        <f t="shared" si="28"/>
        <v>63.2</v>
      </c>
      <c r="ER7" s="52">
        <f t="shared" si="28"/>
        <v>66.099999999999994</v>
      </c>
      <c r="ES7" s="52">
        <f t="shared" si="28"/>
        <v>66.2</v>
      </c>
      <c r="ET7" s="52">
        <f t="shared" si="28"/>
        <v>69.400000000000006</v>
      </c>
      <c r="EU7" s="52">
        <f t="shared" si="28"/>
        <v>69.900000000000006</v>
      </c>
      <c r="EV7" s="52">
        <f t="shared" si="28"/>
        <v>68.8</v>
      </c>
      <c r="EW7" s="52">
        <f t="shared" si="28"/>
        <v>69.7</v>
      </c>
      <c r="EX7" s="52">
        <f t="shared" si="28"/>
        <v>70.400000000000006</v>
      </c>
      <c r="EY7" s="52"/>
      <c r="EZ7" s="53">
        <f>EZ8</f>
        <v>44706576</v>
      </c>
      <c r="FA7" s="53">
        <f t="shared" ref="FA7:FI7" si="29">FA8</f>
        <v>46777643</v>
      </c>
      <c r="FB7" s="53">
        <f t="shared" si="29"/>
        <v>47007370</v>
      </c>
      <c r="FC7" s="53">
        <f t="shared" si="29"/>
        <v>47109720</v>
      </c>
      <c r="FD7" s="53">
        <f t="shared" si="29"/>
        <v>48648511</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78093</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t="s">
        <v>40</v>
      </c>
      <c r="V8" s="56">
        <v>27245</v>
      </c>
      <c r="W8" s="55" t="s">
        <v>177</v>
      </c>
      <c r="X8" s="55" t="s">
        <v>177</v>
      </c>
      <c r="Y8" s="57" t="s">
        <v>178</v>
      </c>
      <c r="Z8" s="56">
        <v>299</v>
      </c>
      <c r="AA8" s="56" t="s">
        <v>40</v>
      </c>
      <c r="AB8" s="56">
        <v>12</v>
      </c>
      <c r="AC8" s="56" t="s">
        <v>40</v>
      </c>
      <c r="AD8" s="56" t="s">
        <v>40</v>
      </c>
      <c r="AE8" s="56">
        <v>311</v>
      </c>
      <c r="AF8" s="56">
        <v>299</v>
      </c>
      <c r="AG8" s="56" t="s">
        <v>40</v>
      </c>
      <c r="AH8" s="56">
        <v>299</v>
      </c>
      <c r="AI8" s="58">
        <v>98.2</v>
      </c>
      <c r="AJ8" s="58">
        <v>100.2</v>
      </c>
      <c r="AK8" s="58">
        <v>103.6</v>
      </c>
      <c r="AL8" s="58">
        <v>102.9</v>
      </c>
      <c r="AM8" s="58">
        <v>97.3</v>
      </c>
      <c r="AN8" s="58">
        <v>97</v>
      </c>
      <c r="AO8" s="58">
        <v>102.4</v>
      </c>
      <c r="AP8" s="58">
        <v>107.2</v>
      </c>
      <c r="AQ8" s="58">
        <v>104.8</v>
      </c>
      <c r="AR8" s="58">
        <v>95.8</v>
      </c>
      <c r="AS8" s="58">
        <v>96.6</v>
      </c>
      <c r="AT8" s="58">
        <v>92.5</v>
      </c>
      <c r="AU8" s="58">
        <v>91.8</v>
      </c>
      <c r="AV8" s="58">
        <v>92.6</v>
      </c>
      <c r="AW8" s="58">
        <v>91.7</v>
      </c>
      <c r="AX8" s="58">
        <v>89.5</v>
      </c>
      <c r="AY8" s="58">
        <v>89.3</v>
      </c>
      <c r="AZ8" s="58">
        <v>84.1</v>
      </c>
      <c r="BA8" s="58">
        <v>86.3</v>
      </c>
      <c r="BB8" s="58">
        <v>86.6</v>
      </c>
      <c r="BC8" s="58">
        <v>86.2</v>
      </c>
      <c r="BD8" s="58">
        <v>86.6</v>
      </c>
      <c r="BE8" s="59">
        <v>90.4</v>
      </c>
      <c r="BF8" s="59">
        <v>89.8</v>
      </c>
      <c r="BG8" s="59">
        <v>90.7</v>
      </c>
      <c r="BH8" s="59">
        <v>89.5</v>
      </c>
      <c r="BI8" s="59">
        <v>87.3</v>
      </c>
      <c r="BJ8" s="59">
        <v>86.5</v>
      </c>
      <c r="BK8" s="59">
        <v>81.400000000000006</v>
      </c>
      <c r="BL8" s="59">
        <v>83.7</v>
      </c>
      <c r="BM8" s="59">
        <v>84</v>
      </c>
      <c r="BN8" s="59">
        <v>83.4</v>
      </c>
      <c r="BO8" s="59">
        <v>83.9</v>
      </c>
      <c r="BP8" s="58">
        <v>76.099999999999994</v>
      </c>
      <c r="BQ8" s="58">
        <v>69.5</v>
      </c>
      <c r="BR8" s="58">
        <v>71.400000000000006</v>
      </c>
      <c r="BS8" s="58">
        <v>67.2</v>
      </c>
      <c r="BT8" s="58">
        <v>61.7</v>
      </c>
      <c r="BU8" s="58">
        <v>74.400000000000006</v>
      </c>
      <c r="BV8" s="58">
        <v>66.5</v>
      </c>
      <c r="BW8" s="58">
        <v>66.8</v>
      </c>
      <c r="BX8" s="58">
        <v>66.599999999999994</v>
      </c>
      <c r="BY8" s="58">
        <v>68</v>
      </c>
      <c r="BZ8" s="58">
        <v>68.7</v>
      </c>
      <c r="CA8" s="59">
        <v>39613</v>
      </c>
      <c r="CB8" s="59">
        <v>42619</v>
      </c>
      <c r="CC8" s="59">
        <v>44538</v>
      </c>
      <c r="CD8" s="59">
        <v>48514</v>
      </c>
      <c r="CE8" s="59">
        <v>49877</v>
      </c>
      <c r="CF8" s="59">
        <v>53523</v>
      </c>
      <c r="CG8" s="59">
        <v>57368</v>
      </c>
      <c r="CH8" s="59">
        <v>59838</v>
      </c>
      <c r="CI8" s="59">
        <v>62697</v>
      </c>
      <c r="CJ8" s="59">
        <v>62059</v>
      </c>
      <c r="CK8" s="58">
        <v>62428</v>
      </c>
      <c r="CL8" s="59">
        <v>11636</v>
      </c>
      <c r="CM8" s="59">
        <v>12503</v>
      </c>
      <c r="CN8" s="59">
        <v>12145</v>
      </c>
      <c r="CO8" s="59">
        <v>11910</v>
      </c>
      <c r="CP8" s="59">
        <v>11634</v>
      </c>
      <c r="CQ8" s="59">
        <v>15111</v>
      </c>
      <c r="CR8" s="59">
        <v>15986</v>
      </c>
      <c r="CS8" s="59">
        <v>16421</v>
      </c>
      <c r="CT8" s="59">
        <v>17279</v>
      </c>
      <c r="CU8" s="59">
        <v>17851</v>
      </c>
      <c r="CV8" s="58">
        <v>18236</v>
      </c>
      <c r="CW8" s="59">
        <v>58.4</v>
      </c>
      <c r="CX8" s="59">
        <v>64.5</v>
      </c>
      <c r="CY8" s="59">
        <v>64.2</v>
      </c>
      <c r="CZ8" s="59">
        <v>62.3</v>
      </c>
      <c r="DA8" s="59">
        <v>65</v>
      </c>
      <c r="DB8" s="59">
        <v>56.2</v>
      </c>
      <c r="DC8" s="59">
        <v>60.8</v>
      </c>
      <c r="DD8" s="59">
        <v>57.4</v>
      </c>
      <c r="DE8" s="59">
        <v>55.7</v>
      </c>
      <c r="DF8" s="59">
        <v>57.2</v>
      </c>
      <c r="DG8" s="59">
        <v>56.1</v>
      </c>
      <c r="DH8" s="59">
        <v>17.5</v>
      </c>
      <c r="DI8" s="59">
        <v>18.399999999999999</v>
      </c>
      <c r="DJ8" s="59">
        <v>17.5</v>
      </c>
      <c r="DK8" s="59">
        <v>19.600000000000001</v>
      </c>
      <c r="DL8" s="59">
        <v>18.5</v>
      </c>
      <c r="DM8" s="59">
        <v>24.2</v>
      </c>
      <c r="DN8" s="59">
        <v>24.1</v>
      </c>
      <c r="DO8" s="59">
        <v>23.9</v>
      </c>
      <c r="DP8" s="59">
        <v>24.4</v>
      </c>
      <c r="DQ8" s="59">
        <v>25.7</v>
      </c>
      <c r="DR8" s="59">
        <v>26.4</v>
      </c>
      <c r="DS8" s="59">
        <v>24.3</v>
      </c>
      <c r="DT8" s="59">
        <v>25</v>
      </c>
      <c r="DU8" s="59">
        <v>19.100000000000001</v>
      </c>
      <c r="DV8" s="59">
        <v>15.3</v>
      </c>
      <c r="DW8" s="59">
        <v>19.100000000000001</v>
      </c>
      <c r="DX8" s="59">
        <v>75.099999999999994</v>
      </c>
      <c r="DY8" s="59">
        <v>83.2</v>
      </c>
      <c r="DZ8" s="59">
        <v>84.6</v>
      </c>
      <c r="EA8" s="59">
        <v>67.8</v>
      </c>
      <c r="EB8" s="59">
        <v>61.8</v>
      </c>
      <c r="EC8" s="59">
        <v>54.5</v>
      </c>
      <c r="ED8" s="58">
        <v>67.5</v>
      </c>
      <c r="EE8" s="58">
        <v>66.400000000000006</v>
      </c>
      <c r="EF8" s="58">
        <v>67.900000000000006</v>
      </c>
      <c r="EG8" s="58">
        <v>69.5</v>
      </c>
      <c r="EH8" s="58">
        <v>69.099999999999994</v>
      </c>
      <c r="EI8" s="58">
        <v>52.9</v>
      </c>
      <c r="EJ8" s="58">
        <v>54.3</v>
      </c>
      <c r="EK8" s="58">
        <v>54.9</v>
      </c>
      <c r="EL8" s="58">
        <v>56.1</v>
      </c>
      <c r="EM8" s="58">
        <v>57.5</v>
      </c>
      <c r="EN8" s="58">
        <v>57</v>
      </c>
      <c r="EO8" s="58">
        <v>73.099999999999994</v>
      </c>
      <c r="EP8" s="58">
        <v>60.6</v>
      </c>
      <c r="EQ8" s="58">
        <v>63.2</v>
      </c>
      <c r="ER8" s="58">
        <v>66.099999999999994</v>
      </c>
      <c r="ES8" s="58">
        <v>66.2</v>
      </c>
      <c r="ET8" s="58">
        <v>69.400000000000006</v>
      </c>
      <c r="EU8" s="58">
        <v>69.900000000000006</v>
      </c>
      <c r="EV8" s="58">
        <v>68.8</v>
      </c>
      <c r="EW8" s="58">
        <v>69.7</v>
      </c>
      <c r="EX8" s="58">
        <v>70.400000000000006</v>
      </c>
      <c r="EY8" s="58">
        <v>70.400000000000006</v>
      </c>
      <c r="EZ8" s="59">
        <v>44706576</v>
      </c>
      <c r="FA8" s="59">
        <v>46777643</v>
      </c>
      <c r="FB8" s="59">
        <v>47007370</v>
      </c>
      <c r="FC8" s="59">
        <v>47109720</v>
      </c>
      <c r="FD8" s="59">
        <v>48648511</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2025-03-05T04:24:30Z</dcterms:modified>
</cp:coreProperties>
</file>