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3郡山市○\"/>
    </mc:Choice>
  </mc:AlternateContent>
  <workbookProtection workbookAlgorithmName="SHA-512" workbookHashValue="5lNnsvZ8/RJClstfEYv9Tva258/AHHCQy6B/+DbWWGeBYPaGc3RB065fv8ioW5kZ11kmjDN49MjpQWbeSxo4lw==" workbookSaltValue="MehsHI+0cGn0QccdX0yR9Q==" workbookSpinCount="100000" lockStructure="1"/>
  <bookViews>
    <workbookView xWindow="0" yWindow="0" windowWidth="23040" windowHeight="921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LT76" i="4"/>
  <c r="GQ51" i="4"/>
  <c r="LH30" i="4"/>
  <c r="IE76" i="4"/>
  <c r="BZ51" i="4"/>
  <c r="GQ30" i="4"/>
  <c r="BZ30" i="4"/>
  <c r="BK76" i="4"/>
  <c r="LH51" i="4"/>
  <c r="GL76" i="4"/>
  <c r="U51" i="4"/>
  <c r="EL30" i="4"/>
  <c r="U30" i="4"/>
  <c r="R76" i="4"/>
  <c r="JC51" i="4"/>
  <c r="KA76" i="4"/>
  <c r="EL51" i="4"/>
  <c r="JC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<sst xmlns="http://schemas.openxmlformats.org/spreadsheetml/2006/main" count="278" uniqueCount="131">
  <si>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</si>
  <si>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</si>
  <si>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</si>
  <si>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</si>
  <si>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</si>
  <si>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</si>
  <si>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</si>
  <si>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</si>
  <si>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</si>
  <si>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</si>
  <si>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</si>
  <si>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</si>
  <si>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</si>
  <si>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</si>
  <si>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</si>
  <si>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</si>
  <si>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</si>
  <si>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</si>
  <si>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</si>
  <si>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</si>
  <si>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</si>
  <si>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</si>
  <si>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</si>
  <si>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</si>
  <si>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</si>
  <si>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</si>
  <si>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</si>
  <si>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</si>
  <si>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</si>
  <si>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</si>
  <si>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</si>
  <si>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</si>
  <si>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</si>
  <si>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</si>
  <si>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</si>
  <si>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</si>
  <si>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</si>
  <si>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</si>
  <si>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</si>
  <si>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</si>
  <si>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</si>
  <si>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</si>
  <si>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</si>
  <si>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</si>
  <si>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</si>
  <si>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</si>
  <si>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</si>
  <si>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</si>
  <si>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</si>
  <si>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</si>
  <si>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</si>
  <si>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</si>
  <si>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</si>
  <si>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</si>
  <si>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</si>
  <si>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</si>
  <si>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</si>
  <si>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</si>
  <si>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</si>
  <si>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</si>
  <si>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</si>
  <si>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</si>
  <si>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</si>
  <si>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</si>
  <si>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</si>
  <si>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</si>
  <si>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</si>
  <si>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</si>
  <si>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</si>
  <si>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</si>
  <si>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</si>
  <si>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</si>
  <si>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</si>
  <si>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</si>
  <si>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</si>
  <si>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</si>
  <si>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</si>
  <si>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</si>
  <si>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</si>
  <si>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</si>
  <si>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</si>
  <si>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</si>
  <si>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</si>
  <si>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</si>
  <si>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</si>
  <si>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</si>
  <si>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</si>
  <si>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</si>
  <si>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</si>
  <si>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</si>
  <si>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</si>
  <si>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</si>
  <si>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</si>
  <si>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</si>
  <si>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</si>
  <si>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</si>
  <si>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</si>
  <si>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</si>
  <si>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</si>
  <si>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</si>
  <si>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</si>
  <si>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</si>
  <si>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</si>
  <si>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</si>
  <si>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</si>
  <si>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</si>
  <si>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</si>
  <si>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</si>
  <si>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</si>
  <si>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郡山市</t>
  </si>
  <si>
    <t>郡山駅西口駐車場</t>
  </si>
  <si>
    <t>法非適用</t>
  </si>
  <si>
    <t>駐車場整備事業</t>
  </si>
  <si>
    <t>-</t>
  </si>
  <si>
    <t>Ａ１Ｂ１</t>
  </si>
  <si>
    <t>非設置</t>
  </si>
  <si>
    <t>該当数値なし</t>
  </si>
  <si>
    <t>都市計画駐車場</t>
  </si>
  <si>
    <t>立体式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</si>
  <si>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</si>
  <si>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</si>
  <si>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</si>
  <si>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</si>
  <si>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</si>
  <si>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</si>
  <si>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</si>
  <si>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</si>
  <si>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駐車場整備に係る地方債の償還がR2年度で終了したことから、収支は他会計補助金無しで黒字経営となり、今後も安定的に黒字経営となる見込みである。
　一方、施設の老朽化が進んでいくことで必要となる建設改良費及び修繕費が多くなることが見込まれる。このため、精度の高い投資見込額の算出や、計画的な修繕を行うなど、効率的な投資により長寿命化を図っていくことが必要である。</t>
    <rPh sb="114" eb="115">
      <t>ミ</t>
    </rPh>
    <phoneticPr fontId="5"/>
  </si>
  <si>
    <t>　①収益的収支比率は平均値が例年と比べると、異常な上昇を示しており、類似施設よりかなり低い値となっているが、単体で見ると前年より上昇していることから経営状態は良好であり、②他会計補助金比率も地方債の償還がR2年度で完了しているため類似施設と比べて良好な水準である。
　③駐車台数一台当たりの他会計補助金額は類似施設と比べて低い値であり、さらに償還が完了していることから、今後は減少することが予想される。
　④売上高GOP比率及び⑤EBITDAは、類似施設より非常に高く、今後指定管理者制度等の、適切な運営方法を慎重に検討していく必要がある。
　駐車台数及び料金収入はコロナ以前の水準に戻り、各指標は類似施設と比べて良好な水準で推移している。</t>
    <rPh sb="10" eb="13">
      <t>ヘイキンチ</t>
    </rPh>
    <rPh sb="14" eb="16">
      <t>レイネン</t>
    </rPh>
    <rPh sb="17" eb="18">
      <t>クラ</t>
    </rPh>
    <rPh sb="22" eb="24">
      <t>イジョウ</t>
    </rPh>
    <rPh sb="25" eb="27">
      <t>ジョウショウ</t>
    </rPh>
    <rPh sb="28" eb="29">
      <t>シメ</t>
    </rPh>
    <rPh sb="43" eb="44">
      <t>ヒク</t>
    </rPh>
    <rPh sb="45" eb="46">
      <t>アタイ</t>
    </rPh>
    <rPh sb="54" eb="56">
      <t>タンタイ</t>
    </rPh>
    <rPh sb="57" eb="58">
      <t>ミ</t>
    </rPh>
    <rPh sb="60" eb="62">
      <t>ゼンネン</t>
    </rPh>
    <rPh sb="64" eb="66">
      <t>ジョウショウ</t>
    </rPh>
    <rPh sb="74" eb="78">
      <t>ケイエイジョウタイ</t>
    </rPh>
    <rPh sb="79" eb="81">
      <t>リョウコウ</t>
    </rPh>
    <rPh sb="161" eb="162">
      <t>ヒク</t>
    </rPh>
    <rPh sb="286" eb="288">
      <t>イゼン</t>
    </rPh>
    <rPh sb="289" eb="291">
      <t>スイジュン</t>
    </rPh>
    <rPh sb="292" eb="293">
      <t>モド</t>
    </rPh>
    <phoneticPr fontId="5"/>
  </si>
  <si>
    <t>　⑦敷地の地価は、駅や中心市街地から近いため、高い数値となっている。
　⑧設備投資見込額は、供用開始から25年が経過し、施設の老朽化に伴う多額の修繕費が見込まれる。より効率的な投資により、施設の長寿命化を図っていく必要がある。
　⑩企業債残高対料金収入比率は、R2年度で地方債の償還完了のため、0%である。</t>
    <phoneticPr fontId="5"/>
  </si>
  <si>
    <t>　⑪稼働率が、類似施設平均値より下回っている要因として、定期利用枠の拡大による定期券利用者の増加及び駐車時間の長期化であると考えられる。しかし、新型コロナウイルス感染症の影響で減少していた利用客数は回復傾向にあり、コロナ以前の数値を超えたため、今後は、高い水準で維持することができるよう、比較的利用台数の少ない平日の利用台数を増加させる必要がある。</t>
    <rPh sb="110" eb="112">
      <t>イゼン</t>
    </rPh>
    <rPh sb="113" eb="115">
      <t>スウチ</t>
    </rPh>
    <rPh sb="116" eb="117">
      <t>コ</t>
    </rPh>
    <rPh sb="126" eb="127">
      <t>タカ</t>
    </rPh>
    <rPh sb="128" eb="130">
      <t>スイジュン</t>
    </rPh>
    <rPh sb="131" eb="13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</si>
</sst>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90</c:v>
                </c:pt>
                <c:pt idx="1">
                  <c:v>74.400000000000006</c:v>
                </c:pt>
                <c:pt idx="2">
                  <c:v>184.5</c:v>
                </c:pt>
                <c:pt idx="3">
                  <c:v>215.8</c:v>
                </c:pt>
                <c:pt idx="4">
                  <c:v>247.9</c:v>
                </c:pt>
              </c:numCache>
            </c:numRef>
          </c:val>
          <c:extLst>
            <c:ext xmlns:c16="http://schemas.microsoft.com/office/drawing/2014/chart" uri="{C3380CC4-5D6E-409C-BE32-E72D297353CC}">
              <c16:uniqueId val="{00000000-34C3-4A2B-8987-1E3DC0F16A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34C3-4A2B-8987-1E3DC0F16A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17.8</c:v>
                </c:pt>
                <c:pt idx="1">
                  <c:v>0</c:v>
                </c:pt>
                <c:pt idx="2">
                  <c:v>0</c:v>
                </c:pt>
                <c:pt idx="3">
                  <c:v>0</c:v>
                </c:pt>
                <c:pt idx="4">
                  <c:v>0</c:v>
                </c:pt>
              </c:numCache>
            </c:numRef>
          </c:val>
          <c:extLst>
            <c:ext xmlns:c16="http://schemas.microsoft.com/office/drawing/2014/chart" uri="{C3380CC4-5D6E-409C-BE32-E72D297353CC}">
              <c16:uniqueId val="{00000000-394B-4B3A-92A6-BBECD043AB4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94B-4B3A-92A6-BBECD043AB4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93E-4091-82DF-E6EEFADAD2F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93E-4091-82DF-E6EEFADAD2F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850-4496-B348-9B81EDC6FA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50-4496-B348-9B81EDC6FAB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0.9</c:v>
                </c:pt>
                <c:pt idx="1">
                  <c:v>0.3</c:v>
                </c:pt>
                <c:pt idx="2">
                  <c:v>0</c:v>
                </c:pt>
                <c:pt idx="3">
                  <c:v>0</c:v>
                </c:pt>
                <c:pt idx="4">
                  <c:v>0</c:v>
                </c:pt>
              </c:numCache>
            </c:numRef>
          </c:val>
          <c:extLst>
            <c:ext xmlns:c16="http://schemas.microsoft.com/office/drawing/2014/chart" uri="{C3380CC4-5D6E-409C-BE32-E72D297353CC}">
              <c16:uniqueId val="{00000000-A3FC-4B3C-B6D2-9C16DBF3B0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A3FC-4B3C-B6D2-9C16DBF3B0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10</c:v>
                </c:pt>
                <c:pt idx="1">
                  <c:v>3</c:v>
                </c:pt>
                <c:pt idx="2">
                  <c:v>622</c:v>
                </c:pt>
                <c:pt idx="3">
                  <c:v>597</c:v>
                </c:pt>
                <c:pt idx="4">
                  <c:v>570</c:v>
                </c:pt>
              </c:numCache>
            </c:numRef>
          </c:val>
          <c:extLst>
            <c:ext xmlns:c16="http://schemas.microsoft.com/office/drawing/2014/chart" uri="{C3380CC4-5D6E-409C-BE32-E72D297353CC}">
              <c16:uniqueId val="{00000000-C69F-4257-9A8E-E0542591E9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C69F-4257-9A8E-E0542591E92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91.1</c:v>
                </c:pt>
                <c:pt idx="1">
                  <c:v>48.4</c:v>
                </c:pt>
                <c:pt idx="2">
                  <c:v>63.1</c:v>
                </c:pt>
                <c:pt idx="3">
                  <c:v>80.2</c:v>
                </c:pt>
                <c:pt idx="4">
                  <c:v>92.6</c:v>
                </c:pt>
              </c:numCache>
            </c:numRef>
          </c:val>
          <c:extLst>
            <c:ext xmlns:c16="http://schemas.microsoft.com/office/drawing/2014/chart" uri="{C3380CC4-5D6E-409C-BE32-E72D297353CC}">
              <c16:uniqueId val="{00000000-2E10-4994-B91C-2C9DB842E7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2E10-4994-B91C-2C9DB842E7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59.1</c:v>
                </c:pt>
                <c:pt idx="1">
                  <c:v>5.6</c:v>
                </c:pt>
                <c:pt idx="2">
                  <c:v>41.8</c:v>
                </c:pt>
                <c:pt idx="3">
                  <c:v>52.8</c:v>
                </c:pt>
                <c:pt idx="4">
                  <c:v>59.6</c:v>
                </c:pt>
              </c:numCache>
            </c:numRef>
          </c:val>
          <c:extLst>
            <c:ext xmlns:c16="http://schemas.microsoft.com/office/drawing/2014/chart" uri="{C3380CC4-5D6E-409C-BE32-E72D297353CC}">
              <c16:uniqueId val="{00000000-5810-4783-A7F0-ECC697DB9F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5810-4783-A7F0-ECC697DB9F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103472</c:v>
                </c:pt>
                <c:pt idx="1">
                  <c:v>5153</c:v>
                </c:pt>
                <c:pt idx="2">
                  <c:v>46403</c:v>
                </c:pt>
                <c:pt idx="3">
                  <c:v>76223</c:v>
                </c:pt>
                <c:pt idx="4">
                  <c:v>100156</c:v>
                </c:pt>
              </c:numCache>
            </c:numRef>
          </c:val>
          <c:extLst>
            <c:ext xmlns:c16="http://schemas.microsoft.com/office/drawing/2014/chart" uri="{C3380CC4-5D6E-409C-BE32-E72D297353CC}">
              <c16:uniqueId val="{00000000-D888-4BED-AF62-45B7894C360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888-4BED-AF62-45B7894C360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57" zoomScaleNormal="100" zoomScaleSheetLayoutView="70" workbookViewId="0">
      <selection activeCell="KF57" sqref="KF57:KF58"/>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福島県郡山市　郡山駅西口駐車場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13959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128</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90</v>
      </c>
      <c r="V31" s="116"/>
      <c r="W31" s="116"/>
      <c r="X31" s="116"/>
      <c r="Y31" s="116"/>
      <c r="Z31" s="116"/>
      <c r="AA31" s="116"/>
      <c r="AB31" s="116"/>
      <c r="AC31" s="116"/>
      <c r="AD31" s="116"/>
      <c r="AE31" s="116"/>
      <c r="AF31" s="116"/>
      <c r="AG31" s="116"/>
      <c r="AH31" s="116"/>
      <c r="AI31" s="116"/>
      <c r="AJ31" s="116"/>
      <c r="AK31" s="116"/>
      <c r="AL31" s="116"/>
      <c r="AM31" s="116"/>
      <c r="AN31" s="116">
        <f>データ!Z7</f>
        <v>74.400000000000006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184.5</v>
      </c>
      <c r="BH31" s="116"/>
      <c r="BI31" s="116"/>
      <c r="BJ31" s="116"/>
      <c r="BK31" s="116"/>
      <c r="BL31" s="116"/>
      <c r="BM31" s="116"/>
      <c r="BN31" s="116"/>
      <c r="BO31" s="116"/>
      <c r="BP31" s="116"/>
      <c r="BQ31" s="116"/>
      <c r="BR31" s="116"/>
      <c r="BS31" s="116"/>
      <c r="BT31" s="116"/>
      <c r="BU31" s="116"/>
      <c r="BV31" s="116"/>
      <c r="BW31" s="116"/>
      <c r="BX31" s="116"/>
      <c r="BY31" s="116"/>
      <c r="BZ31" s="116">
        <f>データ!AB7</f>
        <v>215.8</v>
      </c>
      <c r="CA31" s="116"/>
      <c r="CB31" s="116"/>
      <c r="CC31" s="116"/>
      <c r="CD31" s="116"/>
      <c r="CE31" s="116"/>
      <c r="CF31" s="116"/>
      <c r="CG31" s="116"/>
      <c r="CH31" s="116"/>
      <c r="CI31" s="116"/>
      <c r="CJ31" s="116"/>
      <c r="CK31" s="116"/>
      <c r="CL31" s="116"/>
      <c r="CM31" s="116"/>
      <c r="CN31" s="116"/>
      <c r="CO31" s="116"/>
      <c r="CP31" s="116"/>
      <c r="CQ31" s="116"/>
      <c r="CR31" s="116"/>
      <c r="CS31" s="116">
        <f>データ!AC7</f>
        <v>247.9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0.9</v>
      </c>
      <c r="EM31" s="116"/>
      <c r="EN31" s="116"/>
      <c r="EO31" s="116"/>
      <c r="EP31" s="116"/>
      <c r="EQ31" s="116"/>
      <c r="ER31" s="116"/>
      <c r="ES31" s="116"/>
      <c r="ET31" s="116"/>
      <c r="EU31" s="116"/>
      <c r="EV31" s="116"/>
      <c r="EW31" s="116"/>
      <c r="EX31" s="116"/>
      <c r="EY31" s="116"/>
      <c r="EZ31" s="116"/>
      <c r="FA31" s="116"/>
      <c r="FB31" s="116"/>
      <c r="FC31" s="116"/>
      <c r="FD31" s="116"/>
      <c r="FE31" s="116">
        <f>データ!AK7</f>
        <v>0.3</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91.1</v>
      </c>
      <c r="JD31" s="111"/>
      <c r="JE31" s="111"/>
      <c r="JF31" s="111"/>
      <c r="JG31" s="111"/>
      <c r="JH31" s="111"/>
      <c r="JI31" s="111"/>
      <c r="JJ31" s="111"/>
      <c r="JK31" s="111"/>
      <c r="JL31" s="111"/>
      <c r="JM31" s="111"/>
      <c r="JN31" s="111"/>
      <c r="JO31" s="111"/>
      <c r="JP31" s="111"/>
      <c r="JQ31" s="111"/>
      <c r="JR31" s="111"/>
      <c r="JS31" s="111"/>
      <c r="JT31" s="111"/>
      <c r="JU31" s="112"/>
      <c r="JV31" s="110">
        <f>データ!DL7</f>
        <v>48.4</v>
      </c>
      <c r="JW31" s="111"/>
      <c r="JX31" s="111"/>
      <c r="JY31" s="111"/>
      <c r="JZ31" s="111"/>
      <c r="KA31" s="111"/>
      <c r="KB31" s="111"/>
      <c r="KC31" s="111"/>
      <c r="KD31" s="111"/>
      <c r="KE31" s="111"/>
      <c r="KF31" s="111"/>
      <c r="KG31" s="111"/>
      <c r="KH31" s="111"/>
      <c r="KI31" s="111"/>
      <c r="KJ31" s="111"/>
      <c r="KK31" s="111"/>
      <c r="KL31" s="111"/>
      <c r="KM31" s="111"/>
      <c r="KN31" s="112"/>
      <c r="KO31" s="110">
        <f>データ!DM7</f>
        <v>63.1</v>
      </c>
      <c r="KP31" s="111"/>
      <c r="KQ31" s="111"/>
      <c r="KR31" s="111"/>
      <c r="KS31" s="111"/>
      <c r="KT31" s="111"/>
      <c r="KU31" s="111"/>
      <c r="KV31" s="111"/>
      <c r="KW31" s="111"/>
      <c r="KX31" s="111"/>
      <c r="KY31" s="111"/>
      <c r="KZ31" s="111"/>
      <c r="LA31" s="111"/>
      <c r="LB31" s="111"/>
      <c r="LC31" s="111"/>
      <c r="LD31" s="111"/>
      <c r="LE31" s="111"/>
      <c r="LF31" s="111"/>
      <c r="LG31" s="112"/>
      <c r="LH31" s="110">
        <f>データ!DN7</f>
        <v>80.2</v>
      </c>
      <c r="LI31" s="111"/>
      <c r="LJ31" s="111"/>
      <c r="LK31" s="111"/>
      <c r="LL31" s="111"/>
      <c r="LM31" s="111"/>
      <c r="LN31" s="111"/>
      <c r="LO31" s="111"/>
      <c r="LP31" s="111"/>
      <c r="LQ31" s="111"/>
      <c r="LR31" s="111"/>
      <c r="LS31" s="111"/>
      <c r="LT31" s="111"/>
      <c r="LU31" s="111"/>
      <c r="LV31" s="111"/>
      <c r="LW31" s="111"/>
      <c r="LX31" s="111"/>
      <c r="LY31" s="111"/>
      <c r="LZ31" s="112"/>
      <c r="MA31" s="110">
        <f>データ!DO7</f>
        <v>92.6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149" t="s">
        <v>28</v>
      </c>
      <c r="NE31" s="150"/>
      <c r="NF31" s="150"/>
      <c r="NG31" s="150"/>
      <c r="NH31" s="150"/>
      <c r="NI31" s="150"/>
      <c r="NJ31" s="150"/>
      <c r="NK31" s="150"/>
      <c r="NL31" s="150"/>
      <c r="NM31" s="150"/>
      <c r="NN31" s="150"/>
      <c r="NO31" s="150"/>
      <c r="NP31" s="150"/>
      <c r="NQ31" s="150"/>
      <c r="NR31" s="151"/>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46" t="s">
        <v>129</v>
      </c>
      <c r="NE32" s="147"/>
      <c r="NF32" s="147"/>
      <c r="NG32" s="147"/>
      <c r="NH32" s="147"/>
      <c r="NI32" s="147"/>
      <c r="NJ32" s="147"/>
      <c r="NK32" s="147"/>
      <c r="NL32" s="147"/>
      <c r="NM32" s="147"/>
      <c r="NN32" s="147"/>
      <c r="NO32" s="147"/>
      <c r="NP32" s="147"/>
      <c r="NQ32" s="147"/>
      <c r="NR32" s="14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9" t="s">
        <v>30</v>
      </c>
      <c r="NE48" s="150"/>
      <c r="NF48" s="150"/>
      <c r="NG48" s="150"/>
      <c r="NH48" s="150"/>
      <c r="NI48" s="150"/>
      <c r="NJ48" s="150"/>
      <c r="NK48" s="150"/>
      <c r="NL48" s="150"/>
      <c r="NM48" s="150"/>
      <c r="NN48" s="150"/>
      <c r="NO48" s="150"/>
      <c r="NP48" s="150"/>
      <c r="NQ48" s="150"/>
      <c r="NR48" s="151"/>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130</v>
      </c>
      <c r="NE49" s="147"/>
      <c r="NF49" s="147"/>
      <c r="NG49" s="147"/>
      <c r="NH49" s="147"/>
      <c r="NI49" s="147"/>
      <c r="NJ49" s="147"/>
      <c r="NK49" s="147"/>
      <c r="NL49" s="147"/>
      <c r="NM49" s="147"/>
      <c r="NN49" s="147"/>
      <c r="NO49" s="147"/>
      <c r="NP49" s="147"/>
      <c r="NQ49" s="147"/>
      <c r="NR49" s="14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10</v>
      </c>
      <c r="V52" s="120"/>
      <c r="W52" s="120"/>
      <c r="X52" s="120"/>
      <c r="Y52" s="120"/>
      <c r="Z52" s="120"/>
      <c r="AA52" s="120"/>
      <c r="AB52" s="120"/>
      <c r="AC52" s="120"/>
      <c r="AD52" s="120"/>
      <c r="AE52" s="120"/>
      <c r="AF52" s="120"/>
      <c r="AG52" s="120"/>
      <c r="AH52" s="120"/>
      <c r="AI52" s="120"/>
      <c r="AJ52" s="120"/>
      <c r="AK52" s="120"/>
      <c r="AL52" s="120"/>
      <c r="AM52" s="120"/>
      <c r="AN52" s="120">
        <f>データ!AV7</f>
        <v>3</v>
      </c>
      <c r="AO52" s="120"/>
      <c r="AP52" s="120"/>
      <c r="AQ52" s="120"/>
      <c r="AR52" s="120"/>
      <c r="AS52" s="120"/>
      <c r="AT52" s="120"/>
      <c r="AU52" s="120"/>
      <c r="AV52" s="120"/>
      <c r="AW52" s="120"/>
      <c r="AX52" s="120"/>
      <c r="AY52" s="120"/>
      <c r="AZ52" s="120"/>
      <c r="BA52" s="120"/>
      <c r="BB52" s="120"/>
      <c r="BC52" s="120"/>
      <c r="BD52" s="120"/>
      <c r="BE52" s="120"/>
      <c r="BF52" s="120"/>
      <c r="BG52" s="120">
        <f>データ!AW7</f>
        <v>622</v>
      </c>
      <c r="BH52" s="120"/>
      <c r="BI52" s="120"/>
      <c r="BJ52" s="120"/>
      <c r="BK52" s="120"/>
      <c r="BL52" s="120"/>
      <c r="BM52" s="120"/>
      <c r="BN52" s="120"/>
      <c r="BO52" s="120"/>
      <c r="BP52" s="120"/>
      <c r="BQ52" s="120"/>
      <c r="BR52" s="120"/>
      <c r="BS52" s="120"/>
      <c r="BT52" s="120"/>
      <c r="BU52" s="120"/>
      <c r="BV52" s="120"/>
      <c r="BW52" s="120"/>
      <c r="BX52" s="120"/>
      <c r="BY52" s="120"/>
      <c r="BZ52" s="120">
        <f>データ!AX7</f>
        <v>597</v>
      </c>
      <c r="CA52" s="120"/>
      <c r="CB52" s="120"/>
      <c r="CC52" s="120"/>
      <c r="CD52" s="120"/>
      <c r="CE52" s="120"/>
      <c r="CF52" s="120"/>
      <c r="CG52" s="120"/>
      <c r="CH52" s="120"/>
      <c r="CI52" s="120"/>
      <c r="CJ52" s="120"/>
      <c r="CK52" s="120"/>
      <c r="CL52" s="120"/>
      <c r="CM52" s="120"/>
      <c r="CN52" s="120"/>
      <c r="CO52" s="120"/>
      <c r="CP52" s="120"/>
      <c r="CQ52" s="120"/>
      <c r="CR52" s="120"/>
      <c r="CS52" s="120">
        <f>データ!AY7</f>
        <v>570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59.1</v>
      </c>
      <c r="EM52" s="116"/>
      <c r="EN52" s="116"/>
      <c r="EO52" s="116"/>
      <c r="EP52" s="116"/>
      <c r="EQ52" s="116"/>
      <c r="ER52" s="116"/>
      <c r="ES52" s="116"/>
      <c r="ET52" s="116"/>
      <c r="EU52" s="116"/>
      <c r="EV52" s="116"/>
      <c r="EW52" s="116"/>
      <c r="EX52" s="116"/>
      <c r="EY52" s="116"/>
      <c r="EZ52" s="116"/>
      <c r="FA52" s="116"/>
      <c r="FB52" s="116"/>
      <c r="FC52" s="116"/>
      <c r="FD52" s="116"/>
      <c r="FE52" s="116">
        <f>データ!BG7</f>
        <v>5.6</v>
      </c>
      <c r="FF52" s="116"/>
      <c r="FG52" s="116"/>
      <c r="FH52" s="116"/>
      <c r="FI52" s="116"/>
      <c r="FJ52" s="116"/>
      <c r="FK52" s="116"/>
      <c r="FL52" s="116"/>
      <c r="FM52" s="116"/>
      <c r="FN52" s="116"/>
      <c r="FO52" s="116"/>
      <c r="FP52" s="116"/>
      <c r="FQ52" s="116"/>
      <c r="FR52" s="116"/>
      <c r="FS52" s="116"/>
      <c r="FT52" s="116"/>
      <c r="FU52" s="116"/>
      <c r="FV52" s="116"/>
      <c r="FW52" s="116"/>
      <c r="FX52" s="116">
        <f>データ!BH7</f>
        <v>41.8</v>
      </c>
      <c r="FY52" s="116"/>
      <c r="FZ52" s="116"/>
      <c r="GA52" s="116"/>
      <c r="GB52" s="116"/>
      <c r="GC52" s="116"/>
      <c r="GD52" s="116"/>
      <c r="GE52" s="116"/>
      <c r="GF52" s="116"/>
      <c r="GG52" s="116"/>
      <c r="GH52" s="116"/>
      <c r="GI52" s="116"/>
      <c r="GJ52" s="116"/>
      <c r="GK52" s="116"/>
      <c r="GL52" s="116"/>
      <c r="GM52" s="116"/>
      <c r="GN52" s="116"/>
      <c r="GO52" s="116"/>
      <c r="GP52" s="116"/>
      <c r="GQ52" s="116">
        <f>データ!BI7</f>
        <v>52.8</v>
      </c>
      <c r="GR52" s="116"/>
      <c r="GS52" s="116"/>
      <c r="GT52" s="116"/>
      <c r="GU52" s="116"/>
      <c r="GV52" s="116"/>
      <c r="GW52" s="116"/>
      <c r="GX52" s="116"/>
      <c r="GY52" s="116"/>
      <c r="GZ52" s="116"/>
      <c r="HA52" s="116"/>
      <c r="HB52" s="116"/>
      <c r="HC52" s="116"/>
      <c r="HD52" s="116"/>
      <c r="HE52" s="116"/>
      <c r="HF52" s="116"/>
      <c r="HG52" s="116"/>
      <c r="HH52" s="116"/>
      <c r="HI52" s="116"/>
      <c r="HJ52" s="116">
        <f>データ!BJ7</f>
        <v>59.6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103472</v>
      </c>
      <c r="JD52" s="120"/>
      <c r="JE52" s="120"/>
      <c r="JF52" s="120"/>
      <c r="JG52" s="120"/>
      <c r="JH52" s="120"/>
      <c r="JI52" s="120"/>
      <c r="JJ52" s="120"/>
      <c r="JK52" s="120"/>
      <c r="JL52" s="120"/>
      <c r="JM52" s="120"/>
      <c r="JN52" s="120"/>
      <c r="JO52" s="120"/>
      <c r="JP52" s="120"/>
      <c r="JQ52" s="120"/>
      <c r="JR52" s="120"/>
      <c r="JS52" s="120"/>
      <c r="JT52" s="120"/>
      <c r="JU52" s="120"/>
      <c r="JV52" s="120">
        <f>データ!BR7</f>
        <v>5153</v>
      </c>
      <c r="JW52" s="120"/>
      <c r="JX52" s="120"/>
      <c r="JY52" s="120"/>
      <c r="JZ52" s="120"/>
      <c r="KA52" s="120"/>
      <c r="KB52" s="120"/>
      <c r="KC52" s="120"/>
      <c r="KD52" s="120"/>
      <c r="KE52" s="120"/>
      <c r="KF52" s="120"/>
      <c r="KG52" s="120"/>
      <c r="KH52" s="120"/>
      <c r="KI52" s="120"/>
      <c r="KJ52" s="120"/>
      <c r="KK52" s="120"/>
      <c r="KL52" s="120"/>
      <c r="KM52" s="120"/>
      <c r="KN52" s="120"/>
      <c r="KO52" s="120">
        <f>データ!BS7</f>
        <v>46403</v>
      </c>
      <c r="KP52" s="120"/>
      <c r="KQ52" s="120"/>
      <c r="KR52" s="120"/>
      <c r="KS52" s="120"/>
      <c r="KT52" s="120"/>
      <c r="KU52" s="120"/>
      <c r="KV52" s="120"/>
      <c r="KW52" s="120"/>
      <c r="KX52" s="120"/>
      <c r="KY52" s="120"/>
      <c r="KZ52" s="120"/>
      <c r="LA52" s="120"/>
      <c r="LB52" s="120"/>
      <c r="LC52" s="120"/>
      <c r="LD52" s="120"/>
      <c r="LE52" s="120"/>
      <c r="LF52" s="120"/>
      <c r="LG52" s="120"/>
      <c r="LH52" s="120">
        <f>データ!BT7</f>
        <v>76223</v>
      </c>
      <c r="LI52" s="120"/>
      <c r="LJ52" s="120"/>
      <c r="LK52" s="120"/>
      <c r="LL52" s="120"/>
      <c r="LM52" s="120"/>
      <c r="LN52" s="120"/>
      <c r="LO52" s="120"/>
      <c r="LP52" s="120"/>
      <c r="LQ52" s="120"/>
      <c r="LR52" s="120"/>
      <c r="LS52" s="120"/>
      <c r="LT52" s="120"/>
      <c r="LU52" s="120"/>
      <c r="LV52" s="120"/>
      <c r="LW52" s="120"/>
      <c r="LX52" s="120"/>
      <c r="LY52" s="120"/>
      <c r="LZ52" s="120"/>
      <c r="MA52" s="120">
        <f>データ!BU7</f>
        <v>100156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2">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52"/>
      <c r="NE64" s="153"/>
      <c r="NF64" s="153"/>
      <c r="NG64" s="153"/>
      <c r="NH64" s="153"/>
      <c r="NI64" s="153"/>
      <c r="NJ64" s="153"/>
      <c r="NK64" s="153"/>
      <c r="NL64" s="153"/>
      <c r="NM64" s="153"/>
      <c r="NN64" s="153"/>
      <c r="NO64" s="153"/>
      <c r="NP64" s="153"/>
      <c r="NQ64" s="153"/>
      <c r="NR64" s="154"/>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791229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90409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17.8</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NZwxml17Kj242jItL4IHZYj/60dbAQCKngqqNvTE6wowlbgYZWNmJOAGfAgDjeNkkCBlRKT3kY1QeBpE01V3g==" saltValue="GhCdRWYtkZTVX2HCnCdGT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89</v>
      </c>
      <c r="AV5" s="47" t="s">
        <v>90</v>
      </c>
      <c r="AW5" s="47" t="s">
        <v>91</v>
      </c>
      <c r="AX5" s="47" t="s">
        <v>92</v>
      </c>
      <c r="AY5" s="47" t="s">
        <v>103</v>
      </c>
      <c r="AZ5" s="47" t="s">
        <v>94</v>
      </c>
      <c r="BA5" s="47" t="s">
        <v>95</v>
      </c>
      <c r="BB5" s="47" t="s">
        <v>96</v>
      </c>
      <c r="BC5" s="47" t="s">
        <v>97</v>
      </c>
      <c r="BD5" s="47" t="s">
        <v>98</v>
      </c>
      <c r="BE5" s="47" t="s">
        <v>99</v>
      </c>
      <c r="BF5" s="47" t="s">
        <v>100</v>
      </c>
      <c r="BG5" s="47" t="s">
        <v>104</v>
      </c>
      <c r="BH5" s="47" t="s">
        <v>101</v>
      </c>
      <c r="BI5" s="47" t="s">
        <v>92</v>
      </c>
      <c r="BJ5" s="47" t="s">
        <v>103</v>
      </c>
      <c r="BK5" s="47" t="s">
        <v>94</v>
      </c>
      <c r="BL5" s="47" t="s">
        <v>95</v>
      </c>
      <c r="BM5" s="47" t="s">
        <v>96</v>
      </c>
      <c r="BN5" s="47" t="s">
        <v>97</v>
      </c>
      <c r="BO5" s="47" t="s">
        <v>98</v>
      </c>
      <c r="BP5" s="47" t="s">
        <v>99</v>
      </c>
      <c r="BQ5" s="47" t="s">
        <v>100</v>
      </c>
      <c r="BR5" s="47" t="s">
        <v>104</v>
      </c>
      <c r="BS5" s="47" t="s">
        <v>101</v>
      </c>
      <c r="BT5" s="47" t="s">
        <v>92</v>
      </c>
      <c r="BU5" s="47" t="s">
        <v>103</v>
      </c>
      <c r="BV5" s="47" t="s">
        <v>94</v>
      </c>
      <c r="BW5" s="47" t="s">
        <v>95</v>
      </c>
      <c r="BX5" s="47" t="s">
        <v>96</v>
      </c>
      <c r="BY5" s="47" t="s">
        <v>97</v>
      </c>
      <c r="BZ5" s="47" t="s">
        <v>98</v>
      </c>
      <c r="CA5" s="47" t="s">
        <v>99</v>
      </c>
      <c r="CB5" s="47" t="s">
        <v>100</v>
      </c>
      <c r="CC5" s="47" t="s">
        <v>104</v>
      </c>
      <c r="CD5" s="47" t="s">
        <v>101</v>
      </c>
      <c r="CE5" s="47" t="s">
        <v>102</v>
      </c>
      <c r="CF5" s="47" t="s">
        <v>93</v>
      </c>
      <c r="CG5" s="47" t="s">
        <v>94</v>
      </c>
      <c r="CH5" s="47" t="s">
        <v>95</v>
      </c>
      <c r="CI5" s="47" t="s">
        <v>96</v>
      </c>
      <c r="CJ5" s="47" t="s">
        <v>97</v>
      </c>
      <c r="CK5" s="47" t="s">
        <v>98</v>
      </c>
      <c r="CL5" s="47" t="s">
        <v>99</v>
      </c>
      <c r="CM5" s="145"/>
      <c r="CN5" s="145"/>
      <c r="CO5" s="47" t="s">
        <v>89</v>
      </c>
      <c r="CP5" s="47" t="s">
        <v>104</v>
      </c>
      <c r="CQ5" s="47" t="s">
        <v>91</v>
      </c>
      <c r="CR5" s="47" t="s">
        <v>92</v>
      </c>
      <c r="CS5" s="47" t="s">
        <v>103</v>
      </c>
      <c r="CT5" s="47" t="s">
        <v>94</v>
      </c>
      <c r="CU5" s="47" t="s">
        <v>95</v>
      </c>
      <c r="CV5" s="47" t="s">
        <v>96</v>
      </c>
      <c r="CW5" s="47" t="s">
        <v>97</v>
      </c>
      <c r="CX5" s="47" t="s">
        <v>98</v>
      </c>
      <c r="CY5" s="47" t="s">
        <v>99</v>
      </c>
      <c r="CZ5" s="47" t="s">
        <v>89</v>
      </c>
      <c r="DA5" s="47" t="s">
        <v>90</v>
      </c>
      <c r="DB5" s="47" t="s">
        <v>101</v>
      </c>
      <c r="DC5" s="47" t="s">
        <v>92</v>
      </c>
      <c r="DD5" s="47" t="s">
        <v>103</v>
      </c>
      <c r="DE5" s="47" t="s">
        <v>94</v>
      </c>
      <c r="DF5" s="47" t="s">
        <v>95</v>
      </c>
      <c r="DG5" s="47" t="s">
        <v>96</v>
      </c>
      <c r="DH5" s="47" t="s">
        <v>97</v>
      </c>
      <c r="DI5" s="47" t="s">
        <v>98</v>
      </c>
      <c r="DJ5" s="47" t="s">
        <v>35</v>
      </c>
      <c r="DK5" s="47" t="s">
        <v>100</v>
      </c>
      <c r="DL5" s="47" t="s">
        <v>104</v>
      </c>
      <c r="DM5" s="47" t="s">
        <v>91</v>
      </c>
      <c r="DN5" s="47" t="s">
        <v>92</v>
      </c>
      <c r="DO5" s="47" t="s">
        <v>103</v>
      </c>
      <c r="DP5" s="47" t="s">
        <v>94</v>
      </c>
      <c r="DQ5" s="47" t="s">
        <v>95</v>
      </c>
      <c r="DR5" s="47" t="s">
        <v>96</v>
      </c>
      <c r="DS5" s="47" t="s">
        <v>97</v>
      </c>
      <c r="DT5" s="47" t="s">
        <v>98</v>
      </c>
      <c r="DU5" s="47" t="s">
        <v>99</v>
      </c>
    </row>
    <row r="6" spans="1:125" s="54" customFormat="1" x14ac:dyDescent="0.2">
      <c r="A6" s="37" t="s">
        <v>105</v>
      </c>
      <c r="B6" s="48">
        <f>B8</f>
        <v>2023</v>
      </c>
      <c r="C6" s="48">
        <f t="shared" ref="C6:X6" si="1">C8</f>
        <v>72036</v>
      </c>
      <c r="D6" s="48">
        <f t="shared" si="1"/>
        <v>47</v>
      </c>
      <c r="E6" s="48">
        <f t="shared" si="1"/>
        <v>14</v>
      </c>
      <c r="F6" s="48">
        <f t="shared" si="1"/>
        <v>0</v>
      </c>
      <c r="G6" s="48">
        <f t="shared" si="1"/>
        <v>1</v>
      </c>
      <c r="H6" s="48" t="str">
        <f>SUBSTITUTE(H8,"　","")</f>
        <v>福島県郡山市</v>
      </c>
      <c r="I6" s="48" t="str">
        <f t="shared" si="1"/>
        <v>郡山駅西口駐車場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25</v>
      </c>
      <c r="S6" s="50" t="str">
        <f t="shared" si="1"/>
        <v>商業施設</v>
      </c>
      <c r="T6" s="50" t="str">
        <f t="shared" si="1"/>
        <v>有</v>
      </c>
      <c r="U6" s="51">
        <f t="shared" si="1"/>
        <v>13959</v>
      </c>
      <c r="V6" s="51">
        <f t="shared" si="1"/>
        <v>529</v>
      </c>
      <c r="W6" s="51">
        <f t="shared" si="1"/>
        <v>200</v>
      </c>
      <c r="X6" s="50" t="str">
        <f t="shared" si="1"/>
        <v>無</v>
      </c>
      <c r="Y6" s="52">
        <f>IF(Y8="-",NA(),Y8)</f>
        <v>90</v>
      </c>
      <c r="Z6" s="52">
        <f t="shared" ref="Z6:AH6" si="2">IF(Z8="-",NA(),Z8)</f>
        <v>74.400000000000006</v>
      </c>
      <c r="AA6" s="52">
        <f t="shared" si="2"/>
        <v>184.5</v>
      </c>
      <c r="AB6" s="52">
        <f t="shared" si="2"/>
        <v>215.8</v>
      </c>
      <c r="AC6" s="52">
        <f t="shared" si="2"/>
        <v>247.9</v>
      </c>
      <c r="AD6" s="52">
        <f t="shared" si="2"/>
        <v>222.3</v>
      </c>
      <c r="AE6" s="52">
        <f t="shared" si="2"/>
        <v>130.19999999999999</v>
      </c>
      <c r="AF6" s="52">
        <f t="shared" si="2"/>
        <v>136.5</v>
      </c>
      <c r="AG6" s="52">
        <f t="shared" si="2"/>
        <v>183.5</v>
      </c>
      <c r="AH6" s="52">
        <f t="shared" si="2"/>
        <v>3976.9</v>
      </c>
      <c r="AI6" s="49" t="str">
        <f>IF(AI8="-","",IF(AI8="-","【-】","【"&amp;SUBSTITUTE(TEXT(AI8,"#,##0.0"),"-","△")&amp;"】"))</f>
        <v>【1,905.8】</v>
      </c>
      <c r="AJ6" s="52">
        <f>IF(AJ8="-",NA(),AJ8)</f>
        <v>0.9</v>
      </c>
      <c r="AK6" s="52">
        <f t="shared" ref="AK6:AS6" si="3">IF(AK8="-",NA(),AK8)</f>
        <v>0.3</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10</v>
      </c>
      <c r="AV6" s="53">
        <f t="shared" ref="AV6:BD6" si="4">IF(AV8="-",NA(),AV8)</f>
        <v>3</v>
      </c>
      <c r="AW6" s="53">
        <f t="shared" si="4"/>
        <v>622</v>
      </c>
      <c r="AX6" s="53">
        <f t="shared" si="4"/>
        <v>597</v>
      </c>
      <c r="AY6" s="53">
        <f t="shared" si="4"/>
        <v>570</v>
      </c>
      <c r="AZ6" s="53">
        <f t="shared" si="4"/>
        <v>26</v>
      </c>
      <c r="BA6" s="53">
        <f t="shared" si="4"/>
        <v>87</v>
      </c>
      <c r="BB6" s="53">
        <f t="shared" si="4"/>
        <v>7646</v>
      </c>
      <c r="BC6" s="53">
        <f t="shared" si="4"/>
        <v>53</v>
      </c>
      <c r="BD6" s="53">
        <f t="shared" si="4"/>
        <v>559</v>
      </c>
      <c r="BE6" s="51" t="str">
        <f>IF(BE8="-","",IF(BE8="-","【-】","【"&amp;SUBSTITUTE(TEXT(BE8,"#,##0"),"-","△")&amp;"】"))</f>
        <v>【127】</v>
      </c>
      <c r="BF6" s="52">
        <f>IF(BF8="-",NA(),BF8)</f>
        <v>59.1</v>
      </c>
      <c r="BG6" s="52">
        <f t="shared" ref="BG6:BO6" si="5">IF(BG8="-",NA(),BG8)</f>
        <v>5.6</v>
      </c>
      <c r="BH6" s="52">
        <f t="shared" si="5"/>
        <v>41.8</v>
      </c>
      <c r="BI6" s="52">
        <f t="shared" si="5"/>
        <v>52.8</v>
      </c>
      <c r="BJ6" s="52">
        <f t="shared" si="5"/>
        <v>59.6</v>
      </c>
      <c r="BK6" s="52">
        <f t="shared" si="5"/>
        <v>13.5</v>
      </c>
      <c r="BL6" s="52">
        <f t="shared" si="5"/>
        <v>7.1</v>
      </c>
      <c r="BM6" s="52">
        <f t="shared" si="5"/>
        <v>5.6</v>
      </c>
      <c r="BN6" s="52">
        <f t="shared" si="5"/>
        <v>18.100000000000001</v>
      </c>
      <c r="BO6" s="52">
        <f t="shared" si="5"/>
        <v>22.7</v>
      </c>
      <c r="BP6" s="49" t="str">
        <f>IF(BP8="-","",IF(BP8="-","【-】","【"&amp;SUBSTITUTE(TEXT(BP8,"#,##0.0"),"-","△")&amp;"】"))</f>
        <v>【△55.6】</v>
      </c>
      <c r="BQ6" s="53">
        <f>IF(BQ8="-",NA(),BQ8)</f>
        <v>103472</v>
      </c>
      <c r="BR6" s="53">
        <f t="shared" ref="BR6:BZ6" si="6">IF(BR8="-",NA(),BR8)</f>
        <v>5153</v>
      </c>
      <c r="BS6" s="53">
        <f t="shared" si="6"/>
        <v>46403</v>
      </c>
      <c r="BT6" s="53">
        <f t="shared" si="6"/>
        <v>76223</v>
      </c>
      <c r="BU6" s="53">
        <f t="shared" si="6"/>
        <v>100156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106</v>
      </c>
      <c r="CM6" s="51">
        <f t="shared" ref="CM6:CN6" si="7">CM8</f>
        <v>791229</v>
      </c>
      <c r="CN6" s="51">
        <f t="shared" si="7"/>
        <v>90409</v>
      </c>
      <c r="CO6" s="52"/>
      <c r="CP6" s="52"/>
      <c r="CQ6" s="52"/>
      <c r="CR6" s="52"/>
      <c r="CS6" s="52"/>
      <c r="CT6" s="52"/>
      <c r="CU6" s="52"/>
      <c r="CV6" s="52"/>
      <c r="CW6" s="52"/>
      <c r="CX6" s="52"/>
      <c r="CY6" s="49" t="s">
        <v>106</v>
      </c>
      <c r="CZ6" s="52">
        <f>IF(CZ8="-",NA(),CZ8)</f>
        <v>17.8</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91.1</v>
      </c>
      <c r="DL6" s="52">
        <f t="shared" ref="DL6:DT6" si="9">IF(DL8="-",NA(),DL8)</f>
        <v>48.4</v>
      </c>
      <c r="DM6" s="52">
        <f t="shared" si="9"/>
        <v>63.1</v>
      </c>
      <c r="DN6" s="52">
        <f t="shared" si="9"/>
        <v>80.2</v>
      </c>
      <c r="DO6" s="52">
        <f t="shared" si="9"/>
        <v>92.6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107</v>
      </c>
      <c r="B7" s="48">
        <f t="shared" ref="B7:X7" si="10">B8</f>
        <v>2023</v>
      </c>
      <c r="C7" s="48">
        <f t="shared" si="10"/>
        <v>72036</v>
      </c>
      <c r="D7" s="48">
        <f t="shared" si="10"/>
        <v>47</v>
      </c>
      <c r="E7" s="48">
        <f t="shared" si="10"/>
        <v>14</v>
      </c>
      <c r="F7" s="48">
        <f t="shared" si="10"/>
        <v>0</v>
      </c>
      <c r="G7" s="48">
        <f t="shared" si="10"/>
        <v>1</v>
      </c>
      <c r="H7" s="48" t="str">
        <f t="shared" si="10"/>
        <v>福島県　郡山市</v>
      </c>
      <c r="I7" s="48" t="str">
        <f t="shared" si="10"/>
        <v>郡山駅西口駐車場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25</v>
      </c>
      <c r="S7" s="50" t="str">
        <f t="shared" si="10"/>
        <v>商業施設</v>
      </c>
      <c r="T7" s="50" t="str">
        <f t="shared" si="10"/>
        <v>有</v>
      </c>
      <c r="U7" s="51">
        <f t="shared" si="10"/>
        <v>13959</v>
      </c>
      <c r="V7" s="51">
        <f t="shared" si="10"/>
        <v>529</v>
      </c>
      <c r="W7" s="51">
        <f t="shared" si="10"/>
        <v>200</v>
      </c>
      <c r="X7" s="50" t="str">
        <f t="shared" si="10"/>
        <v>無</v>
      </c>
      <c r="Y7" s="52">
        <f>Y8</f>
        <v>90</v>
      </c>
      <c r="Z7" s="52">
        <f t="shared" ref="Z7:AH7" si="11">Z8</f>
        <v>74.400000000000006</v>
      </c>
      <c r="AA7" s="52">
        <f t="shared" si="11"/>
        <v>184.5</v>
      </c>
      <c r="AB7" s="52">
        <f t="shared" si="11"/>
        <v>215.8</v>
      </c>
      <c r="AC7" s="52">
        <f t="shared" si="11"/>
        <v>247.9</v>
      </c>
      <c r="AD7" s="52">
        <f t="shared" si="11"/>
        <v>222.3</v>
      </c>
      <c r="AE7" s="52">
        <f t="shared" si="11"/>
        <v>130.19999999999999</v>
      </c>
      <c r="AF7" s="52">
        <f t="shared" si="11"/>
        <v>136.5</v>
      </c>
      <c r="AG7" s="52">
        <f t="shared" si="11"/>
        <v>183.5</v>
      </c>
      <c r="AH7" s="52">
        <f t="shared" si="11"/>
        <v>3976.9</v>
      </c>
      <c r="AI7" s="49"/>
      <c r="AJ7" s="52">
        <f>AJ8</f>
        <v>0.9</v>
      </c>
      <c r="AK7" s="52">
        <f t="shared" ref="AK7:AS7" si="12">AK8</f>
        <v>0.3</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10</v>
      </c>
      <c r="AV7" s="53">
        <f t="shared" ref="AV7:BD7" si="13">AV8</f>
        <v>3</v>
      </c>
      <c r="AW7" s="53">
        <f t="shared" si="13"/>
        <v>622</v>
      </c>
      <c r="AX7" s="53">
        <f t="shared" si="13"/>
        <v>597</v>
      </c>
      <c r="AY7" s="53">
        <f t="shared" si="13"/>
        <v>570</v>
      </c>
      <c r="AZ7" s="53">
        <f t="shared" si="13"/>
        <v>26</v>
      </c>
      <c r="BA7" s="53">
        <f t="shared" si="13"/>
        <v>87</v>
      </c>
      <c r="BB7" s="53">
        <f t="shared" si="13"/>
        <v>7646</v>
      </c>
      <c r="BC7" s="53">
        <f t="shared" si="13"/>
        <v>53</v>
      </c>
      <c r="BD7" s="53">
        <f t="shared" si="13"/>
        <v>559</v>
      </c>
      <c r="BE7" s="51"/>
      <c r="BF7" s="52">
        <f>BF8</f>
        <v>59.1</v>
      </c>
      <c r="BG7" s="52">
        <f t="shared" ref="BG7:BO7" si="14">BG8</f>
        <v>5.6</v>
      </c>
      <c r="BH7" s="52">
        <f t="shared" si="14"/>
        <v>41.8</v>
      </c>
      <c r="BI7" s="52">
        <f t="shared" si="14"/>
        <v>52.8</v>
      </c>
      <c r="BJ7" s="52">
        <f t="shared" si="14"/>
        <v>59.6</v>
      </c>
      <c r="BK7" s="52">
        <f t="shared" si="14"/>
        <v>13.5</v>
      </c>
      <c r="BL7" s="52">
        <f t="shared" si="14"/>
        <v>7.1</v>
      </c>
      <c r="BM7" s="52">
        <f t="shared" si="14"/>
        <v>5.6</v>
      </c>
      <c r="BN7" s="52">
        <f t="shared" si="14"/>
        <v>18.100000000000001</v>
      </c>
      <c r="BO7" s="52">
        <f t="shared" si="14"/>
        <v>22.7</v>
      </c>
      <c r="BP7" s="49"/>
      <c r="BQ7" s="53">
        <f>BQ8</f>
        <v>103472</v>
      </c>
      <c r="BR7" s="53">
        <f t="shared" ref="BR7:BZ7" si="15">BR8</f>
        <v>5153</v>
      </c>
      <c r="BS7" s="53">
        <f t="shared" si="15"/>
        <v>46403</v>
      </c>
      <c r="BT7" s="53">
        <f t="shared" si="15"/>
        <v>76223</v>
      </c>
      <c r="BU7" s="53">
        <f t="shared" si="15"/>
        <v>100156</v>
      </c>
      <c r="BV7" s="53">
        <f t="shared" si="15"/>
        <v>22466</v>
      </c>
      <c r="BW7" s="53">
        <f t="shared" si="15"/>
        <v>4211</v>
      </c>
      <c r="BX7" s="53">
        <f t="shared" si="15"/>
        <v>10653</v>
      </c>
      <c r="BY7" s="53">
        <f t="shared" si="15"/>
        <v>17717</v>
      </c>
      <c r="BZ7" s="53">
        <f t="shared" si="15"/>
        <v>21349</v>
      </c>
      <c r="CA7" s="51"/>
      <c r="CB7" s="52" t="s">
        <v>108</v>
      </c>
      <c r="CC7" s="52" t="s">
        <v>108</v>
      </c>
      <c r="CD7" s="52" t="s">
        <v>108</v>
      </c>
      <c r="CE7" s="52" t="s">
        <v>108</v>
      </c>
      <c r="CF7" s="52" t="s">
        <v>108</v>
      </c>
      <c r="CG7" s="52" t="s">
        <v>108</v>
      </c>
      <c r="CH7" s="52" t="s">
        <v>108</v>
      </c>
      <c r="CI7" s="52" t="s">
        <v>108</v>
      </c>
      <c r="CJ7" s="52" t="s">
        <v>108</v>
      </c>
      <c r="CK7" s="52" t="s">
        <v>106</v>
      </c>
      <c r="CL7" s="49"/>
      <c r="CM7" s="51">
        <f>CM8</f>
        <v>791229</v>
      </c>
      <c r="CN7" s="51">
        <f>CN8</f>
        <v>90409</v>
      </c>
      <c r="CO7" s="52" t="s">
        <v>108</v>
      </c>
      <c r="CP7" s="52" t="s">
        <v>108</v>
      </c>
      <c r="CQ7" s="52" t="s">
        <v>108</v>
      </c>
      <c r="CR7" s="52" t="s">
        <v>108</v>
      </c>
      <c r="CS7" s="52" t="s">
        <v>108</v>
      </c>
      <c r="CT7" s="52" t="s">
        <v>108</v>
      </c>
      <c r="CU7" s="52" t="s">
        <v>108</v>
      </c>
      <c r="CV7" s="52" t="s">
        <v>108</v>
      </c>
      <c r="CW7" s="52" t="s">
        <v>108</v>
      </c>
      <c r="CX7" s="52" t="s">
        <v>106</v>
      </c>
      <c r="CY7" s="49"/>
      <c r="CZ7" s="52">
        <f>CZ8</f>
        <v>17.8</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91.1</v>
      </c>
      <c r="DL7" s="52">
        <f t="shared" ref="DL7:DT7" si="17">DL8</f>
        <v>48.4</v>
      </c>
      <c r="DM7" s="52">
        <f t="shared" si="17"/>
        <v>63.1</v>
      </c>
      <c r="DN7" s="52">
        <f t="shared" si="17"/>
        <v>80.2</v>
      </c>
      <c r="DO7" s="52">
        <f t="shared" si="17"/>
        <v>92.6</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72036</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25</v>
      </c>
      <c r="S8" s="57" t="s">
        <v>119</v>
      </c>
      <c r="T8" s="57" t="s">
        <v>120</v>
      </c>
      <c r="U8" s="58">
        <v>13959</v>
      </c>
      <c r="V8" s="58">
        <v>529</v>
      </c>
      <c r="W8" s="58">
        <v>200</v>
      </c>
      <c r="X8" s="57" t="s">
        <v>121</v>
      </c>
      <c r="Y8" s="59">
        <v>90</v>
      </c>
      <c r="Z8" s="59">
        <v>74.400000000000006</v>
      </c>
      <c r="AA8" s="59">
        <v>184.5</v>
      </c>
      <c r="AB8" s="59">
        <v>215.8</v>
      </c>
      <c r="AC8" s="59">
        <v>247.9</v>
      </c>
      <c r="AD8" s="59">
        <v>222.3</v>
      </c>
      <c r="AE8" s="59">
        <v>130.19999999999999</v>
      </c>
      <c r="AF8" s="59">
        <v>136.5</v>
      </c>
      <c r="AG8" s="59">
        <v>183.5</v>
      </c>
      <c r="AH8" s="59">
        <v>3976.9</v>
      </c>
      <c r="AI8" s="56">
        <v>1905.8</v>
      </c>
      <c r="AJ8" s="59">
        <v>0.9</v>
      </c>
      <c r="AK8" s="59">
        <v>0.3</v>
      </c>
      <c r="AL8" s="59">
        <v>0</v>
      </c>
      <c r="AM8" s="59">
        <v>0</v>
      </c>
      <c r="AN8" s="59">
        <v>0</v>
      </c>
      <c r="AO8" s="59">
        <v>3.1</v>
      </c>
      <c r="AP8" s="59">
        <v>8.6</v>
      </c>
      <c r="AQ8" s="59">
        <v>4.3</v>
      </c>
      <c r="AR8" s="59">
        <v>4.2</v>
      </c>
      <c r="AS8" s="59">
        <v>3.5</v>
      </c>
      <c r="AT8" s="56">
        <v>3.9</v>
      </c>
      <c r="AU8" s="60">
        <v>10</v>
      </c>
      <c r="AV8" s="60">
        <v>3</v>
      </c>
      <c r="AW8" s="60">
        <v>622</v>
      </c>
      <c r="AX8" s="60">
        <v>597</v>
      </c>
      <c r="AY8" s="60">
        <v>570</v>
      </c>
      <c r="AZ8" s="60">
        <v>26</v>
      </c>
      <c r="BA8" s="60">
        <v>87</v>
      </c>
      <c r="BB8" s="60">
        <v>7646</v>
      </c>
      <c r="BC8" s="60">
        <v>53</v>
      </c>
      <c r="BD8" s="60">
        <v>559</v>
      </c>
      <c r="BE8" s="60">
        <v>127</v>
      </c>
      <c r="BF8" s="59">
        <v>59.1</v>
      </c>
      <c r="BG8" s="59">
        <v>5.6</v>
      </c>
      <c r="BH8" s="59">
        <v>41.8</v>
      </c>
      <c r="BI8" s="59">
        <v>52.8</v>
      </c>
      <c r="BJ8" s="59">
        <v>59.6</v>
      </c>
      <c r="BK8" s="59">
        <v>13.5</v>
      </c>
      <c r="BL8" s="59">
        <v>7.1</v>
      </c>
      <c r="BM8" s="59">
        <v>5.6</v>
      </c>
      <c r="BN8" s="59">
        <v>18.100000000000001</v>
      </c>
      <c r="BO8" s="59">
        <v>22.7</v>
      </c>
      <c r="BP8" s="56">
        <v>-55.6</v>
      </c>
      <c r="BQ8" s="60">
        <v>103472</v>
      </c>
      <c r="BR8" s="60">
        <v>5153</v>
      </c>
      <c r="BS8" s="60">
        <v>46403</v>
      </c>
      <c r="BT8" s="61">
        <v>76223</v>
      </c>
      <c r="BU8" s="61">
        <v>100156</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791229</v>
      </c>
      <c r="CN8" s="58">
        <v>90409</v>
      </c>
      <c r="CO8" s="59" t="s">
        <v>113</v>
      </c>
      <c r="CP8" s="59" t="s">
        <v>113</v>
      </c>
      <c r="CQ8" s="59" t="s">
        <v>113</v>
      </c>
      <c r="CR8" s="59" t="s">
        <v>113</v>
      </c>
      <c r="CS8" s="59" t="s">
        <v>113</v>
      </c>
      <c r="CT8" s="59" t="s">
        <v>113</v>
      </c>
      <c r="CU8" s="59" t="s">
        <v>113</v>
      </c>
      <c r="CV8" s="59" t="s">
        <v>113</v>
      </c>
      <c r="CW8" s="59" t="s">
        <v>113</v>
      </c>
      <c r="CX8" s="59" t="s">
        <v>113</v>
      </c>
      <c r="CY8" s="56" t="s">
        <v>113</v>
      </c>
      <c r="CZ8" s="59">
        <v>17.8</v>
      </c>
      <c r="DA8" s="59">
        <v>0</v>
      </c>
      <c r="DB8" s="59">
        <v>0</v>
      </c>
      <c r="DC8" s="59">
        <v>0</v>
      </c>
      <c r="DD8" s="59">
        <v>0</v>
      </c>
      <c r="DE8" s="59">
        <v>1263.5</v>
      </c>
      <c r="DF8" s="59">
        <v>108.5</v>
      </c>
      <c r="DG8" s="59">
        <v>136.19999999999999</v>
      </c>
      <c r="DH8" s="59">
        <v>104.8</v>
      </c>
      <c r="DI8" s="59">
        <v>80.7</v>
      </c>
      <c r="DJ8" s="56">
        <v>79</v>
      </c>
      <c r="DK8" s="59">
        <v>91.1</v>
      </c>
      <c r="DL8" s="59">
        <v>48.4</v>
      </c>
      <c r="DM8" s="59">
        <v>63.1</v>
      </c>
      <c r="DN8" s="59">
        <v>80.2</v>
      </c>
      <c r="DO8" s="59">
        <v>92.6</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2025-01-24T04:18:25Z</cp:lastPrinted>
  <dcterms:created xsi:type="dcterms:W3CDTF">2024-12-19T01:02:36Z</dcterms:created>
  <dcterms:modified xsi:type="dcterms:W3CDTF">2025-02-25T09:37:49Z</dcterms:modified>
  <cp:category/>
</cp:coreProperties>
</file>