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LS220DB798\share\施設維持課\●照会・通知関係（施設維持課）\R6\照会\済\070123【照会_2月5日（水）期限】公営企業に係る経営比較分析表（令和5年度決算）の分析等について\回答\"/>
    </mc:Choice>
  </mc:AlternateContent>
  <xr:revisionPtr revIDLastSave="0" documentId="13_ncr:1_{A9F657BC-F2C2-45CF-85A0-74F6E9B39805}" xr6:coauthVersionLast="47" xr6:coauthVersionMax="47" xr10:uidLastSave="{00000000-0000-0000-0000-000000000000}"/>
  <workbookProtection workbookAlgorithmName="SHA-512" workbookHashValue="PpDaIyRJas/Y0bmmYbGPmOwCMBXVrvq97Aqgqq8l2Nus/k19TgsocDZ5oMTsKeMAChhrbf+ZajcbDF8XeXLuqg==" workbookSaltValue="7BJog7oahrdIRFHPRN75H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AL10" i="4"/>
  <c r="AL8" i="4"/>
  <c r="I8" i="4"/>
</calcChain>
</file>

<file path=xl/sharedStrings.xml><?xml version="1.0" encoding="utf-8"?>
<sst xmlns="http://schemas.openxmlformats.org/spreadsheetml/2006/main" count="258" uniqueCount="117">
  <si>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</si>
  <si>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</si>
  <si>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</si>
  <si>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</si>
  <si>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</si>
  <si>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</si>
  <si>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</si>
  <si>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</si>
  <si>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</si>
  <si>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</si>
  <si>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</si>
  <si>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</si>
  <si>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</si>
  <si>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</si>
  <si>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</si>
  <si>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</si>
  <si>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</si>
  <si>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</si>
  <si>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</si>
  <si>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</si>
  <si>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</si>
  <si>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</si>
  <si>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</si>
  <si>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</si>
  <si>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</si>
  <si>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</si>
  <si>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</si>
  <si>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</si>
  <si>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</si>
  <si>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</si>
  <si>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</si>
  <si>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</si>
  <si>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</si>
  <si>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</si>
  <si>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</si>
  <si>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</si>
  <si>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</si>
  <si>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</si>
  <si>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</si>
  <si>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</si>
  <si>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</si>
  <si>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</si>
  <si>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</si>
  <si>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</si>
  <si>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</si>
  <si>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</si>
  <si>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</si>
  <si>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</si>
  <si>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</si>
  <si>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</si>
  <si>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</si>
  <si>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</si>
  <si>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</si>
  <si>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</si>
  <si>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</si>
  <si>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</si>
  <si>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</si>
  <si>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</si>
  <si>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</si>
  <si>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</si>
  <si>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</si>
  <si>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</si>
  <si>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</si>
  <si>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</si>
  <si>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</si>
  <si>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</si>
  <si>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</si>
  <si>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</si>
  <si>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</si>
  <si>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</si>
  <si>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</si>
  <si>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</si>
  <si>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</si>
  <si>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</si>
  <si>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</si>
  <si>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</si>
  <si>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</si>
  <si>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</si>
  <si>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</si>
  <si>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</si>
  <si>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</si>
  <si>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</si>
  <si>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</si>
  <si>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</si>
  <si>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</si>
  <si>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</si>
  <si>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</si>
  <si>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</si>
  <si>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</si>
  <si>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</si>
  <si>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</si>
  <si>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</si>
  <si>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</si>
  <si>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</si>
  <si>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</si>
  <si>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</si>
  <si>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</si>
  <si>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</si>
  <si>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双葉地方広域市町村圏組合</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</si>
  <si>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</si>
  <si>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</si>
  <si>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</si>
  <si>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</si>
  <si>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</si>
  <si>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</si>
  <si>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</si>
  <si>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</si>
  <si>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</si>
  <si>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</si>
  <si>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</si>
  <si>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</si>
  <si>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</si>
  <si>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</si>
  <si>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</si>
  <si>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</si>
  <si>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</si>
  <si>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当組合の下水道処理施設は、震災以降、原発事故による避難区域に指定されたことで、廃止しており、今後の在り方については現在検討中です。従って、経営比較等の分析においても具体的な取組等に着手できない状況です。</t>
    <rPh sb="0" eb="3">
      <t>トウクミアイ</t>
    </rPh>
    <rPh sb="4" eb="7">
      <t>ゲスイドウ</t>
    </rPh>
    <rPh sb="7" eb="9">
      <t>ショリ</t>
    </rPh>
    <rPh sb="9" eb="11">
      <t>シセツ</t>
    </rPh>
    <rPh sb="13" eb="15">
      <t>シンサイ</t>
    </rPh>
    <rPh sb="15" eb="17">
      <t>イコウ</t>
    </rPh>
    <rPh sb="18" eb="20">
      <t>ゲンパツ</t>
    </rPh>
    <rPh sb="20" eb="22">
      <t>ジコ</t>
    </rPh>
    <rPh sb="25" eb="29">
      <t>ヒナンクイキ</t>
    </rPh>
    <rPh sb="30" eb="32">
      <t>シテイ</t>
    </rPh>
    <rPh sb="39" eb="41">
      <t>ハイシ</t>
    </rPh>
    <rPh sb="46" eb="48">
      <t>コンゴ</t>
    </rPh>
    <rPh sb="49" eb="50">
      <t>ア</t>
    </rPh>
    <rPh sb="51" eb="52">
      <t>カタ</t>
    </rPh>
    <rPh sb="57" eb="59">
      <t>ゲンザイ</t>
    </rPh>
    <rPh sb="59" eb="62">
      <t>ケントウチュウ</t>
    </rPh>
    <rPh sb="65" eb="66">
      <t>シタガ</t>
    </rPh>
    <rPh sb="69" eb="74">
      <t>ケイエイヒカクトウ</t>
    </rPh>
    <rPh sb="75" eb="77">
      <t>ブンセキ</t>
    </rPh>
    <rPh sb="82" eb="85">
      <t>グタイテキ</t>
    </rPh>
    <rPh sb="86" eb="89">
      <t>トリクミトウ</t>
    </rPh>
    <rPh sb="90" eb="92">
      <t>チャクシュ</t>
    </rPh>
    <rPh sb="96" eb="9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</si>
</sst>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DF-4379-893B-5E33FB8C776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85DF-4379-893B-5E33FB8C776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E2-4437-8217-2629ED7EA1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8CE2-4437-8217-2629ED7EA1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F26-45B0-8DB5-9FFC68A62E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4F26-45B0-8DB5-9FFC68A62E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99.15</c:v>
                </c:pt>
                <c:pt idx="1">
                  <c:v>99.33</c:v>
                </c:pt>
                <c:pt idx="2">
                  <c:v>100</c:v>
                </c:pt>
                <c:pt idx="3">
                  <c:v>100</c:v>
                </c:pt>
                <c:pt idx="4">
                  <c:v>100</c:v>
                </c:pt>
              </c:numCache>
            </c:numRef>
          </c:val>
          <c:extLst>
            <c:ext xmlns:c16="http://schemas.microsoft.com/office/drawing/2014/chart" uri="{C3380CC4-5D6E-409C-BE32-E72D297353CC}">
              <c16:uniqueId val="{00000000-1D9B-46CE-9B1E-9C8FAB301F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9B-46CE-9B1E-9C8FAB301F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A5-41C1-A052-DC43F542ED9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A5-41C1-A052-DC43F542ED9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02-4638-9B00-CE729A3459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02-4638-9B00-CE729A3459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30-4FAE-9DDF-02B85CF613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30-4FAE-9DDF-02B85CF613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BC-4383-876D-C6A536F126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C-4383-876D-C6A536F126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1C-425C-B3BB-4AC864E497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2F1C-425C-B3BB-4AC864E497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1A-43E4-A186-81F26C0D3B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741A-43E4-A186-81F26C0D3B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9D-422B-9C58-201CA772B4E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F09D-422B-9C58-201CA772B4E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40" zoomScaleNormal="4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双葉地方広域市町村圏組合</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t="str">
        <f>データ!S6</f>
        <v>-</v>
      </c>
      <c r="AM8" s="54"/>
      <c r="AN8" s="54"/>
      <c r="AO8" s="54"/>
      <c r="AP8" s="54"/>
      <c r="AQ8" s="54"/>
      <c r="AR8" s="54"/>
      <c r="AS8" s="54"/>
      <c r="AT8" s="53" t="str">
        <f>データ!T6</f>
        <v>-</v>
      </c>
      <c r="AU8" s="53"/>
      <c r="AV8" s="53"/>
      <c r="AW8" s="53"/>
      <c r="AX8" s="53"/>
      <c r="AY8" s="53"/>
      <c r="AZ8" s="53"/>
      <c r="BA8" s="53"/>
      <c r="BB8" s="53" t="str">
        <f>データ!U6</f>
        <v>-</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100</v>
      </c>
      <c r="Q10" s="53"/>
      <c r="R10" s="53"/>
      <c r="S10" s="53"/>
      <c r="T10" s="53"/>
      <c r="U10" s="53"/>
      <c r="V10" s="53"/>
      <c r="W10" s="53" t="str">
        <f>データ!Q6</f>
        <v>-</v>
      </c>
      <c r="X10" s="53"/>
      <c r="Y10" s="53"/>
      <c r="Z10" s="53"/>
      <c r="AA10" s="53"/>
      <c r="AB10" s="53"/>
      <c r="AC10" s="53"/>
      <c r="AD10" s="54">
        <f>データ!R6</f>
        <v>0</v>
      </c>
      <c r="AE10" s="54"/>
      <c r="AF10" s="54"/>
      <c r="AG10" s="54"/>
      <c r="AH10" s="54"/>
      <c r="AI10" s="54"/>
      <c r="AJ10" s="54"/>
      <c r="AK10" s="2"/>
      <c r="AL10" s="54">
        <f>データ!V6</f>
        <v>11039</v>
      </c>
      <c r="AM10" s="54"/>
      <c r="AN10" s="54"/>
      <c r="AO10" s="54"/>
      <c r="AP10" s="54"/>
      <c r="AQ10" s="54"/>
      <c r="AR10" s="54"/>
      <c r="AS10" s="54"/>
      <c r="AT10" s="53">
        <f>データ!W6</f>
        <v>24.53</v>
      </c>
      <c r="AU10" s="53"/>
      <c r="AV10" s="53"/>
      <c r="AW10" s="53"/>
      <c r="AX10" s="53"/>
      <c r="AY10" s="53"/>
      <c r="AZ10" s="53"/>
      <c r="BA10" s="53"/>
      <c r="BB10" s="53">
        <f>データ!X6</f>
        <v>450.02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0mZ5kif3W3IjjB288XyKRC2uQcjFrgPGPGMUKgirtl6UasXy91rDZv5B6GykXtYqmMiytF4CQmw8MTtYON8aMA==" saltValue="mVDPti9JgofudSJmcNwt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78735</v>
      </c>
      <c r="D6" s="19">
        <f t="shared" si="3"/>
        <v>47</v>
      </c>
      <c r="E6" s="19">
        <f t="shared" si="3"/>
        <v>17</v>
      </c>
      <c r="F6" s="19">
        <f t="shared" si="3"/>
        <v>1</v>
      </c>
      <c r="G6" s="19">
        <f t="shared" si="3"/>
        <v>0</v>
      </c>
      <c r="H6" s="19" t="str">
        <f t="shared" si="3"/>
        <v>福島県　双葉地方広域市町村圏組合</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100</v>
      </c>
      <c r="Q6" s="20" t="str">
        <f t="shared" si="3"/>
        <v>-</v>
      </c>
      <c r="R6" s="20">
        <f t="shared" si="3"/>
        <v>0</v>
      </c>
      <c r="S6" s="20" t="str">
        <f t="shared" si="3"/>
        <v>-</v>
      </c>
      <c r="T6" s="20" t="str">
        <f t="shared" si="3"/>
        <v>-</v>
      </c>
      <c r="U6" s="20" t="str">
        <f t="shared" si="3"/>
        <v>-</v>
      </c>
      <c r="V6" s="20">
        <f t="shared" si="3"/>
        <v>11039</v>
      </c>
      <c r="W6" s="20">
        <f t="shared" si="3"/>
        <v>24.53</v>
      </c>
      <c r="X6" s="20">
        <f t="shared" si="3"/>
        <v>450.02</v>
      </c>
      <c r="Y6" s="21">
        <f>IF(Y7="",NA(),Y7)</f>
        <v>99.15</v>
      </c>
      <c r="Z6" s="21">
        <f t="shared" ref="Z6:AH6" si="4">IF(Z7="",NA(),Z7)</f>
        <v>99.33</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1" t="str">
        <f t="shared" si="7"/>
        <v>-</v>
      </c>
      <c r="BJ6" s="21" t="str">
        <f t="shared" si="7"/>
        <v>-</v>
      </c>
      <c r="BK6" s="21">
        <f t="shared" si="7"/>
        <v>1130.42</v>
      </c>
      <c r="BL6" s="21">
        <f t="shared" si="7"/>
        <v>1245.0999999999999</v>
      </c>
      <c r="BM6" s="21">
        <f t="shared" si="7"/>
        <v>1108.8</v>
      </c>
      <c r="BN6" s="21">
        <f t="shared" si="7"/>
        <v>1194.56</v>
      </c>
      <c r="BO6" s="21">
        <f t="shared" si="7"/>
        <v>1174.6099999999999</v>
      </c>
      <c r="BP6" s="20" t="str">
        <f>IF(BP7="","",IF(BP7="-","【-】","【"&amp;SUBSTITUTE(TEXT(BP7,"#,##0.00"),"-","△")&amp;"】"))</f>
        <v>【630.82】</v>
      </c>
      <c r="BQ6" s="20">
        <f>IF(BQ7="",NA(),BQ7)</f>
        <v>0</v>
      </c>
      <c r="BR6" s="20">
        <f t="shared" ref="BR6:BZ6" si="8">IF(BR7="",NA(),BR7)</f>
        <v>0</v>
      </c>
      <c r="BS6" s="20">
        <f t="shared" si="8"/>
        <v>0</v>
      </c>
      <c r="BT6" s="20">
        <f t="shared" si="8"/>
        <v>0</v>
      </c>
      <c r="BU6" s="20">
        <f t="shared" si="8"/>
        <v>0</v>
      </c>
      <c r="BV6" s="21">
        <f t="shared" si="8"/>
        <v>74.17</v>
      </c>
      <c r="BW6" s="21">
        <f t="shared" si="8"/>
        <v>79.77</v>
      </c>
      <c r="BX6" s="21">
        <f t="shared" si="8"/>
        <v>79.63</v>
      </c>
      <c r="BY6" s="21">
        <f t="shared" si="8"/>
        <v>76.78</v>
      </c>
      <c r="BZ6" s="21">
        <f t="shared" si="8"/>
        <v>75.41</v>
      </c>
      <c r="CA6" s="20" t="str">
        <f>IF(CA7="","",IF(CA7="-","【-】","【"&amp;SUBSTITUTE(TEXT(CA7,"#,##0.00"),"-","△")&amp;"】"))</f>
        <v>【97.81】</v>
      </c>
      <c r="CB6" s="21" t="str">
        <f>IF(CB7="",NA(),CB7)</f>
        <v>-</v>
      </c>
      <c r="CC6" s="21" t="str">
        <f t="shared" ref="CC6:CK6" si="9">IF(CC7="",NA(),CC7)</f>
        <v>-</v>
      </c>
      <c r="CD6" s="21" t="str">
        <f t="shared" si="9"/>
        <v>-</v>
      </c>
      <c r="CE6" s="21" t="str">
        <f t="shared" si="9"/>
        <v>-</v>
      </c>
      <c r="CF6" s="21" t="str">
        <f t="shared" si="9"/>
        <v>-</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100</v>
      </c>
      <c r="CY6" s="21">
        <f t="shared" ref="CY6:DG6" si="11">IF(CY7="",NA(),CY7)</f>
        <v>100</v>
      </c>
      <c r="CZ6" s="21">
        <f t="shared" si="11"/>
        <v>100</v>
      </c>
      <c r="DA6" s="21">
        <f t="shared" si="11"/>
        <v>100</v>
      </c>
      <c r="DB6" s="21">
        <f t="shared" si="11"/>
        <v>100</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78735</v>
      </c>
      <c r="D7" s="23">
        <v>47</v>
      </c>
      <c r="E7" s="23">
        <v>17</v>
      </c>
      <c r="F7" s="23">
        <v>1</v>
      </c>
      <c r="G7" s="23">
        <v>0</v>
      </c>
      <c r="H7" s="23" t="s">
        <v>98</v>
      </c>
      <c r="I7" s="23" t="s">
        <v>99</v>
      </c>
      <c r="J7" s="23" t="s">
        <v>100</v>
      </c>
      <c r="K7" s="23" t="s">
        <v>101</v>
      </c>
      <c r="L7" s="23" t="s">
        <v>102</v>
      </c>
      <c r="M7" s="23" t="s">
        <v>103</v>
      </c>
      <c r="N7" s="24" t="s">
        <v>104</v>
      </c>
      <c r="O7" s="24" t="s">
        <v>105</v>
      </c>
      <c r="P7" s="24">
        <v>100</v>
      </c>
      <c r="Q7" s="24" t="s">
        <v>104</v>
      </c>
      <c r="R7" s="24">
        <v>0</v>
      </c>
      <c r="S7" s="24" t="s">
        <v>104</v>
      </c>
      <c r="T7" s="24" t="s">
        <v>104</v>
      </c>
      <c r="U7" s="24" t="s">
        <v>104</v>
      </c>
      <c r="V7" s="24">
        <v>11039</v>
      </c>
      <c r="W7" s="24">
        <v>24.53</v>
      </c>
      <c r="X7" s="24">
        <v>450.02</v>
      </c>
      <c r="Y7" s="24">
        <v>99.15</v>
      </c>
      <c r="Z7" s="24">
        <v>99.33</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t="s">
        <v>104</v>
      </c>
      <c r="BI7" s="24" t="s">
        <v>104</v>
      </c>
      <c r="BJ7" s="24" t="s">
        <v>104</v>
      </c>
      <c r="BK7" s="24">
        <v>1130.42</v>
      </c>
      <c r="BL7" s="24">
        <v>1245.0999999999999</v>
      </c>
      <c r="BM7" s="24">
        <v>1108.8</v>
      </c>
      <c r="BN7" s="24">
        <v>1194.56</v>
      </c>
      <c r="BO7" s="24">
        <v>1174.6099999999999</v>
      </c>
      <c r="BP7" s="24">
        <v>630.82000000000005</v>
      </c>
      <c r="BQ7" s="24">
        <v>0</v>
      </c>
      <c r="BR7" s="24">
        <v>0</v>
      </c>
      <c r="BS7" s="24">
        <v>0</v>
      </c>
      <c r="BT7" s="24">
        <v>0</v>
      </c>
      <c r="BU7" s="24">
        <v>0</v>
      </c>
      <c r="BV7" s="24">
        <v>74.17</v>
      </c>
      <c r="BW7" s="24">
        <v>79.77</v>
      </c>
      <c r="BX7" s="24">
        <v>79.63</v>
      </c>
      <c r="BY7" s="24">
        <v>76.78</v>
      </c>
      <c r="BZ7" s="24">
        <v>75.41</v>
      </c>
      <c r="CA7" s="24">
        <v>97.81</v>
      </c>
      <c r="CB7" s="24" t="s">
        <v>104</v>
      </c>
      <c r="CC7" s="24" t="s">
        <v>104</v>
      </c>
      <c r="CD7" s="24" t="s">
        <v>104</v>
      </c>
      <c r="CE7" s="24" t="s">
        <v>104</v>
      </c>
      <c r="CF7" s="24" t="s">
        <v>104</v>
      </c>
      <c r="CG7" s="24">
        <v>230.95</v>
      </c>
      <c r="CH7" s="24">
        <v>214.56</v>
      </c>
      <c r="CI7" s="24">
        <v>213.66</v>
      </c>
      <c r="CJ7" s="24">
        <v>224.31</v>
      </c>
      <c r="CK7" s="24">
        <v>223.48</v>
      </c>
      <c r="CL7" s="24">
        <v>138.75</v>
      </c>
      <c r="CM7" s="24" t="s">
        <v>104</v>
      </c>
      <c r="CN7" s="24" t="s">
        <v>104</v>
      </c>
      <c r="CO7" s="24" t="s">
        <v>104</v>
      </c>
      <c r="CP7" s="24" t="s">
        <v>104</v>
      </c>
      <c r="CQ7" s="24" t="s">
        <v>104</v>
      </c>
      <c r="CR7" s="24">
        <v>49.27</v>
      </c>
      <c r="CS7" s="24">
        <v>49.47</v>
      </c>
      <c r="CT7" s="24">
        <v>48.19</v>
      </c>
      <c r="CU7" s="24">
        <v>47.32</v>
      </c>
      <c r="CV7" s="24">
        <v>48.03</v>
      </c>
      <c r="CW7" s="24">
        <v>58.94</v>
      </c>
      <c r="CX7" s="24">
        <v>100</v>
      </c>
      <c r="CY7" s="24">
        <v>100</v>
      </c>
      <c r="CZ7" s="24">
        <v>100</v>
      </c>
      <c r="DA7" s="24">
        <v>100</v>
      </c>
      <c r="DB7" s="24">
        <v>100</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