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mie-lg-file01.namie.lg.local\fileserver\140 住宅水道課\2024(令和6年度)\4010 料金会計係\13_経営比較分析表\【経営比較分析表】2023_075477_47_1718（下水）\【経営比較分析表】2023_075477_47_1718\"/>
    </mc:Choice>
  </mc:AlternateContent>
  <xr:revisionPtr revIDLastSave="0" documentId="13_ncr:1_{941B771C-6229-4F09-A6F3-56B887B25C59}" xr6:coauthVersionLast="47" xr6:coauthVersionMax="47" xr10:uidLastSave="{00000000-0000-0000-0000-000000000000}"/>
  <workbookProtection workbookAlgorithmName="SHA-512" workbookHashValue="CjRjABuyNP0AHyTIUAwfEY481XQfi1K3Cr+FeoPfc2EBOTJiEvemgeNikB0u3VXcrvZG+9Sl8KqkdgPH7ciNaQ==" workbookSaltValue="8YQWzlYWXJsnb1QL6ihqO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BB8" i="4"/>
  <c r="AT8" i="4"/>
  <c r="AD8" i="4"/>
  <c r="W8" i="4"/>
  <c r="P8" i="4"/>
  <c r="B8" i="4"/>
  <c r="B6" i="4"/>
</calcChain>
</file>

<file path=xl/sharedStrings.xml><?xml version="1.0" encoding="utf-8"?>
<sst xmlns="http://schemas.openxmlformats.org/spreadsheetml/2006/main" count="249" uniqueCount="119">
  <si>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</si>
  <si>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</si>
  <si>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</si>
  <si>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</si>
  <si>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</si>
  <si>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</si>
  <si>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</si>
  <si>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</si>
  <si>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</si>
  <si>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</si>
  <si>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</si>
  <si>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</si>
  <si>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</si>
  <si>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</si>
  <si>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</si>
  <si>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</si>
  <si>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</si>
  <si>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</si>
  <si>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</si>
  <si>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</si>
  <si>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</si>
  <si>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</si>
  <si>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</si>
  <si>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</si>
  <si>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</si>
  <si>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</si>
  <si>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</si>
  <si>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</si>
  <si>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</si>
  <si>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</si>
  <si>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</si>
  <si>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</si>
  <si>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</si>
  <si>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</si>
  <si>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</si>
  <si>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</si>
  <si>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</si>
  <si>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</si>
  <si>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</si>
  <si>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</si>
  <si>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</si>
  <si>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</si>
  <si>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</si>
  <si>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</si>
  <si>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</si>
  <si>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</si>
  <si>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</si>
  <si>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</si>
  <si>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</si>
  <si>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</si>
  <si>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</si>
  <si>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</si>
  <si>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</si>
  <si>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</si>
  <si>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</si>
  <si>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</si>
  <si>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</si>
  <si>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</si>
  <si>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</si>
  <si>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</si>
  <si>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</si>
  <si>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</si>
  <si>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</si>
  <si>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</si>
  <si>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</si>
  <si>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</si>
  <si>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</si>
  <si>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</si>
  <si>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</si>
  <si>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</si>
  <si>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</si>
  <si>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</si>
  <si>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</si>
  <si>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</si>
  <si>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</si>
  <si>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</si>
  <si>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</si>
  <si>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</si>
  <si>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</si>
  <si>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</si>
  <si>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</si>
  <si>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</si>
  <si>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</si>
  <si>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</si>
  <si>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</si>
  <si>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</si>
  <si>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</si>
  <si>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</si>
  <si>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</si>
  <si>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</si>
  <si>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</si>
  <si>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</si>
  <si>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</si>
  <si>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</si>
  <si>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</si>
  <si>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</si>
  <si>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</si>
  <si>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</si>
  <si>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</si>
  <si>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</si>
  <si>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</si>
  <si>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</si>
  <si>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</si>
  <si>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</si>
  <si>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</si>
  <si>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</si>
  <si>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</si>
  <si>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</si>
  <si>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</si>
  <si>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</si>
  <si>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</si>
  <si>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</si>
  <si>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</si>
  <si>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</si>
  <si>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</si>
  <si>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</si>
  <si>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打切り決算による一時的な現金の増から収益が増額したようにみえるものの、収益の構造上の問題、施設の適正規模、人口予測、将来の施設の更新など非常に厳しい状況が続いている。公営企業法の適用後の企業会計に合わせ、経営戦略の見直し収益向上の障害となっている問題点を一つ一つ解決し、経営改善を行っていく必要がある。</t>
    <rPh sb="1" eb="3">
      <t>ウチキ</t>
    </rPh>
    <rPh sb="4" eb="6">
      <t>ケッサン</t>
    </rPh>
    <rPh sb="9" eb="12">
      <t>イチジテキ</t>
    </rPh>
    <rPh sb="13" eb="15">
      <t>ゲンキン</t>
    </rPh>
    <rPh sb="16" eb="17">
      <t>ゾウ</t>
    </rPh>
    <rPh sb="19" eb="21">
      <t>シュウエキ</t>
    </rPh>
    <phoneticPr fontId="4"/>
  </si>
  <si>
    <t>・収益的収支比率が200％を超えているが、その内容は、東京電力ホールディングスの損害賠償及び一般会計繰入金である。令和5年度は令和6年度からの公営企業法適用に伴う打切り決算によるこれまでの賠償金を積み立てていた基金を取り崩し、現金化したことで例年より収益的収支比率が高い。順調な経営に見えているものの、これまでの施設更新による企業債残高対事業規模比率が高く償還に多くの収益を充てざるを得ない状況であることに変化はない。
　双葉町、富岡町の共同発注による業務の合理化や農業集落排水事業と下水道事業の統合を行い、経営改善を行っているが、浪江町の将来人口は、浪江町の復興状況により大きく変化するため、資産の適正規模や収益の見通しは困難な状況にある。
　さらに、東京電力ホールディングスの賠償は、収益が増えると賠償金が減るため、構造的に収益が増えない仕組みとなっており、経営戦略の見直し、料金改定に向けた議論と合わせて、東京電力ホールディングスとの協議を継続的に行い、経営努力による収益の向上を図っていく必要がある。
　施設利用率が平均値より高くなっているが、不明水の流入が多く、実際には余裕があることが考えられるため、農業集落排水事業を統合し、今後の大規模更新投資の際に、将来を予測した施設の最適化を図っている。</t>
    <rPh sb="57" eb="59">
      <t>レイワ</t>
    </rPh>
    <rPh sb="60" eb="62">
      <t>ネンド</t>
    </rPh>
    <rPh sb="63" eb="65">
      <t>レイワ</t>
    </rPh>
    <rPh sb="66" eb="68">
      <t>ネンド</t>
    </rPh>
    <rPh sb="71" eb="76">
      <t>コウエイキギョウホウ</t>
    </rPh>
    <rPh sb="76" eb="78">
      <t>テキヨウ</t>
    </rPh>
    <rPh sb="79" eb="80">
      <t>トモナ</t>
    </rPh>
    <rPh sb="81" eb="83">
      <t>ウチキ</t>
    </rPh>
    <rPh sb="84" eb="86">
      <t>ケッサン</t>
    </rPh>
    <rPh sb="94" eb="97">
      <t>バイショウキン</t>
    </rPh>
    <rPh sb="98" eb="99">
      <t>ツ</t>
    </rPh>
    <rPh sb="100" eb="101">
      <t>タ</t>
    </rPh>
    <rPh sb="105" eb="107">
      <t>キキン</t>
    </rPh>
    <rPh sb="108" eb="109">
      <t>ト</t>
    </rPh>
    <rPh sb="110" eb="111">
      <t>クズ</t>
    </rPh>
    <rPh sb="113" eb="116">
      <t>ゲンキンカ</t>
    </rPh>
    <rPh sb="121" eb="123">
      <t>レイネン</t>
    </rPh>
    <rPh sb="125" eb="128">
      <t>シュウエキテキ</t>
    </rPh>
    <rPh sb="128" eb="132">
      <t>シュウシヒリツ</t>
    </rPh>
    <rPh sb="133" eb="134">
      <t>タカ</t>
    </rPh>
    <rPh sb="203" eb="205">
      <t>ヘンカ</t>
    </rPh>
    <phoneticPr fontId="4"/>
  </si>
  <si>
    <t>・東日本大震災により、管渠及び処理場の下水道施設が被災し、施設の災害復旧工事を行ったことにより、一定程度の施設の更新が行われたものの、下水道事業開始当初（S54年度）に整備した管渠が徐々に耐用年数を迎えてくる。
　このため、令和6年度に中長期的なストックマネジメント計画を策定し、計画的な改築更新を行うことで更新費用の低減を平準化を図っていく必要がある。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</si>
</sst>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0.56000000000000005</c:v>
                </c:pt>
                <c:pt idx="2">
                  <c:v>0.56000000000000005</c:v>
                </c:pt>
                <c:pt idx="3" formatCode="#,##0.00;&quot;△&quot;#,##0.00">
                  <c:v>0</c:v>
                </c:pt>
                <c:pt idx="4" formatCode="#,##0.00;&quot;△&quot;#,##0.00">
                  <c:v>0</c:v>
                </c:pt>
              </c:numCache>
            </c:numRef>
          </c:val>
          <c:extLst>
            <c:ext xmlns:c16="http://schemas.microsoft.com/office/drawing/2014/chart" uri="{C3380CC4-5D6E-409C-BE32-E72D297353CC}">
              <c16:uniqueId val="{00000000-E750-42C5-B5D7-29CCDB0637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7.0000000000000007E-2</c:v>
                </c:pt>
                <c:pt idx="4">
                  <c:v>0.06</c:v>
                </c:pt>
              </c:numCache>
            </c:numRef>
          </c:val>
          <c:smooth val="0"/>
          <c:extLst>
            <c:ext xmlns:c16="http://schemas.microsoft.com/office/drawing/2014/chart" uri="{C3380CC4-5D6E-409C-BE32-E72D297353CC}">
              <c16:uniqueId val="{00000001-E750-42C5-B5D7-29CCDB0637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69.94</c:v>
                </c:pt>
                <c:pt idx="2">
                  <c:v>113.21</c:v>
                </c:pt>
                <c:pt idx="3">
                  <c:v>70.34</c:v>
                </c:pt>
                <c:pt idx="4">
                  <c:v>69.14</c:v>
                </c:pt>
              </c:numCache>
            </c:numRef>
          </c:val>
          <c:extLst>
            <c:ext xmlns:c16="http://schemas.microsoft.com/office/drawing/2014/chart" uri="{C3380CC4-5D6E-409C-BE32-E72D297353CC}">
              <c16:uniqueId val="{00000000-ADC2-4F92-83D9-9B5C594144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55.78</c:v>
                </c:pt>
                <c:pt idx="3">
                  <c:v>54.86</c:v>
                </c:pt>
                <c:pt idx="4">
                  <c:v>55.04</c:v>
                </c:pt>
              </c:numCache>
            </c:numRef>
          </c:val>
          <c:smooth val="0"/>
          <c:extLst>
            <c:ext xmlns:c16="http://schemas.microsoft.com/office/drawing/2014/chart" uri="{C3380CC4-5D6E-409C-BE32-E72D297353CC}">
              <c16:uniqueId val="{00000001-ADC2-4F92-83D9-9B5C594144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2C-4271-B547-5B16E723B5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91.78</c:v>
                </c:pt>
                <c:pt idx="3">
                  <c:v>91.37</c:v>
                </c:pt>
                <c:pt idx="4">
                  <c:v>91.92</c:v>
                </c:pt>
              </c:numCache>
            </c:numRef>
          </c:val>
          <c:smooth val="0"/>
          <c:extLst>
            <c:ext xmlns:c16="http://schemas.microsoft.com/office/drawing/2014/chart" uri="{C3380CC4-5D6E-409C-BE32-E72D297353CC}">
              <c16:uniqueId val="{00000001-CD2C-4271-B547-5B16E723B5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141.44</c:v>
                </c:pt>
                <c:pt idx="2">
                  <c:v>106.73</c:v>
                </c:pt>
                <c:pt idx="3">
                  <c:v>113.29</c:v>
                </c:pt>
                <c:pt idx="4">
                  <c:v>257.49</c:v>
                </c:pt>
              </c:numCache>
            </c:numRef>
          </c:val>
          <c:extLst>
            <c:ext xmlns:c16="http://schemas.microsoft.com/office/drawing/2014/chart" uri="{C3380CC4-5D6E-409C-BE32-E72D297353CC}">
              <c16:uniqueId val="{00000000-78A5-4354-BDD2-FCFAFB079D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A5-4354-BDD2-FCFAFB079D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A-478A-B1F1-25ADD0D093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A-478A-B1F1-25ADD0D093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8-4324-89B6-5A2A345E0B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8-4324-89B6-5A2A345E0B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9-48B1-9259-5E79D16540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9-48B1-9259-5E79D16540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5-4DEE-B85F-45C9EEAB40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5-4DEE-B85F-45C9EEAB40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3300.81</c:v>
                </c:pt>
                <c:pt idx="4" formatCode="#,##0.00;&quot;△&quot;#,##0.00;&quot;-&quot;">
                  <c:v>2895.4</c:v>
                </c:pt>
              </c:numCache>
            </c:numRef>
          </c:val>
          <c:extLst>
            <c:ext xmlns:c16="http://schemas.microsoft.com/office/drawing/2014/chart" uri="{C3380CC4-5D6E-409C-BE32-E72D297353CC}">
              <c16:uniqueId val="{00000000-6BD8-4F89-AE5F-477F9C9582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765.48</c:v>
                </c:pt>
                <c:pt idx="3">
                  <c:v>742.08</c:v>
                </c:pt>
                <c:pt idx="4">
                  <c:v>730.84</c:v>
                </c:pt>
              </c:numCache>
            </c:numRef>
          </c:val>
          <c:smooth val="0"/>
          <c:extLst>
            <c:ext xmlns:c16="http://schemas.microsoft.com/office/drawing/2014/chart" uri="{C3380CC4-5D6E-409C-BE32-E72D297353CC}">
              <c16:uniqueId val="{00000001-6BD8-4F89-AE5F-477F9C9582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35.299999999999997</c:v>
                </c:pt>
                <c:pt idx="2">
                  <c:v>28.76</c:v>
                </c:pt>
                <c:pt idx="3">
                  <c:v>29.17</c:v>
                </c:pt>
                <c:pt idx="4">
                  <c:v>110.6</c:v>
                </c:pt>
              </c:numCache>
            </c:numRef>
          </c:val>
          <c:extLst>
            <c:ext xmlns:c16="http://schemas.microsoft.com/office/drawing/2014/chart" uri="{C3380CC4-5D6E-409C-BE32-E72D297353CC}">
              <c16:uniqueId val="{00000000-D6A5-4ED6-AA7E-7A1D031297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87.8</c:v>
                </c:pt>
                <c:pt idx="3">
                  <c:v>86.51</c:v>
                </c:pt>
                <c:pt idx="4">
                  <c:v>89.17</c:v>
                </c:pt>
              </c:numCache>
            </c:numRef>
          </c:val>
          <c:smooth val="0"/>
          <c:extLst>
            <c:ext xmlns:c16="http://schemas.microsoft.com/office/drawing/2014/chart" uri="{C3380CC4-5D6E-409C-BE32-E72D297353CC}">
              <c16:uniqueId val="{00000001-D6A5-4ED6-AA7E-7A1D031297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711.26</c:v>
                </c:pt>
                <c:pt idx="2">
                  <c:v>759.24</c:v>
                </c:pt>
                <c:pt idx="3">
                  <c:v>800.02</c:v>
                </c:pt>
                <c:pt idx="4">
                  <c:v>168.34</c:v>
                </c:pt>
              </c:numCache>
            </c:numRef>
          </c:val>
          <c:extLst>
            <c:ext xmlns:c16="http://schemas.microsoft.com/office/drawing/2014/chart" uri="{C3380CC4-5D6E-409C-BE32-E72D297353CC}">
              <c16:uniqueId val="{00000000-A7E9-4DC5-B01A-04ED12FCD8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187.69</c:v>
                </c:pt>
                <c:pt idx="3">
                  <c:v>188.24</c:v>
                </c:pt>
                <c:pt idx="4">
                  <c:v>184.85</c:v>
                </c:pt>
              </c:numCache>
            </c:numRef>
          </c:val>
          <c:smooth val="0"/>
          <c:extLst>
            <c:ext xmlns:c16="http://schemas.microsoft.com/office/drawing/2014/chart" uri="{C3380CC4-5D6E-409C-BE32-E72D297353CC}">
              <c16:uniqueId val="{00000001-A7E9-4DC5-B01A-04ED12FCD8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37" zoomScale="98" zoomScaleNormal="98" workbookViewId="0">
      <selection activeCell="BC57" sqref="BC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浪江町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15174</v>
      </c>
      <c r="AM8" s="45"/>
      <c r="AN8" s="45"/>
      <c r="AO8" s="45"/>
      <c r="AP8" s="45"/>
      <c r="AQ8" s="45"/>
      <c r="AR8" s="45"/>
      <c r="AS8" s="45"/>
      <c r="AT8" s="44">
        <f>データ!T6</f>
        <v>51.42</v>
      </c>
      <c r="AU8" s="44"/>
      <c r="AV8" s="44"/>
      <c r="AW8" s="44"/>
      <c r="AX8" s="44"/>
      <c r="AY8" s="44"/>
      <c r="AZ8" s="44"/>
      <c r="BA8" s="44"/>
      <c r="BB8" s="44">
        <f>データ!U6</f>
        <v>295.10000000000002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38.25</v>
      </c>
      <c r="Q10" s="44"/>
      <c r="R10" s="44"/>
      <c r="S10" s="44"/>
      <c r="T10" s="44"/>
      <c r="U10" s="44"/>
      <c r="V10" s="44"/>
      <c r="W10" s="44">
        <f>データ!Q6</f>
        <v>59.13</v>
      </c>
      <c r="X10" s="44"/>
      <c r="Y10" s="44"/>
      <c r="Z10" s="44"/>
      <c r="AA10" s="44"/>
      <c r="AB10" s="44"/>
      <c r="AC10" s="44"/>
      <c r="AD10" s="45">
        <f>データ!R6</f>
        <v>3300</v>
      </c>
      <c r="AE10" s="45"/>
      <c r="AF10" s="45"/>
      <c r="AG10" s="45"/>
      <c r="AH10" s="45"/>
      <c r="AI10" s="45"/>
      <c r="AJ10" s="45"/>
      <c r="AK10" s="2"/>
      <c r="AL10" s="45">
        <f>データ!V6</f>
        <v>5730</v>
      </c>
      <c r="AM10" s="45"/>
      <c r="AN10" s="45"/>
      <c r="AO10" s="45"/>
      <c r="AP10" s="45"/>
      <c r="AQ10" s="45"/>
      <c r="AR10" s="45"/>
      <c r="AS10" s="45"/>
      <c r="AT10" s="44">
        <f>データ!W6</f>
        <v>3.69</v>
      </c>
      <c r="AU10" s="44"/>
      <c r="AV10" s="44"/>
      <c r="AW10" s="44"/>
      <c r="AX10" s="44"/>
      <c r="AY10" s="44"/>
      <c r="AZ10" s="44"/>
      <c r="BA10" s="44"/>
      <c r="BB10" s="44">
        <f>データ!X6</f>
        <v>1552.85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LJkg6uRWEpprR+YyUVz0IGUBqZaHlo6RYI2hDePWeXOfobKjnJDYd+wpcRYjpMYidJcFXiBXF898KrahqTHh4w==" saltValue="HAyCly4TWNkDNNj2WLIH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75477</v>
      </c>
      <c r="D6" s="19">
        <f t="shared" si="3"/>
        <v>47</v>
      </c>
      <c r="E6" s="19">
        <f t="shared" si="3"/>
        <v>17</v>
      </c>
      <c r="F6" s="19">
        <f t="shared" si="3"/>
        <v>1</v>
      </c>
      <c r="G6" s="19">
        <f t="shared" si="3"/>
        <v>0</v>
      </c>
      <c r="H6" s="19" t="str">
        <f t="shared" si="3"/>
        <v>福島県　浪江町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38.25</v>
      </c>
      <c r="Q6" s="20">
        <f t="shared" si="3"/>
        <v>59.13</v>
      </c>
      <c r="R6" s="20">
        <f t="shared" si="3"/>
        <v>3300</v>
      </c>
      <c r="S6" s="20">
        <f t="shared" si="3"/>
        <v>15174</v>
      </c>
      <c r="T6" s="20">
        <f t="shared" si="3"/>
        <v>51.42</v>
      </c>
      <c r="U6" s="20">
        <f t="shared" si="3"/>
        <v>295.10000000000002</v>
      </c>
      <c r="V6" s="20">
        <f t="shared" si="3"/>
        <v>5730</v>
      </c>
      <c r="W6" s="20">
        <f t="shared" si="3"/>
        <v>3.69</v>
      </c>
      <c r="X6" s="20">
        <f t="shared" si="3"/>
        <v>1552.85</v>
      </c>
      <c r="Y6" s="21" t="str">
        <f>IF(Y7="",NA(),Y7)</f>
        <v>-</v>
      </c>
      <c r="Z6" s="21">
        <f t="shared" ref="Z6:AH6" si="4">IF(Z7="",NA(),Z7)</f>
        <v>141.44</v>
      </c>
      <c r="AA6" s="21">
        <f t="shared" si="4"/>
        <v>106.73</v>
      </c>
      <c r="AB6" s="21">
        <f t="shared" si="4"/>
        <v>113.29</v>
      </c>
      <c r="AC6" s="21">
        <f t="shared" si="4"/>
        <v>257.49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1">
        <f t="shared" si="7"/>
        <v>3300.81</v>
      </c>
      <c r="BJ6" s="21">
        <f t="shared" si="7"/>
        <v>2895.4</v>
      </c>
      <c r="BK6" s="21" t="str">
        <f t="shared" si="7"/>
        <v>-</v>
      </c>
      <c r="BL6" s="21">
        <f t="shared" si="7"/>
        <v>1245.0999999999999</v>
      </c>
      <c r="BM6" s="21">
        <f t="shared" si="7"/>
        <v>765.48</v>
      </c>
      <c r="BN6" s="21">
        <f t="shared" si="7"/>
        <v>742.08</v>
      </c>
      <c r="BO6" s="21">
        <f t="shared" si="7"/>
        <v>730.84</v>
      </c>
      <c r="BP6" s="20" t="str">
        <f>IF(BP7="","",IF(BP7="-","【-】","【"&amp;SUBSTITUTE(TEXT(BP7,"#,##0.00"),"-","△")&amp;"】"))</f>
        <v>【630.82】</v>
      </c>
      <c r="BQ6" s="21" t="str">
        <f>IF(BQ7="",NA(),BQ7)</f>
        <v>-</v>
      </c>
      <c r="BR6" s="21">
        <f t="shared" ref="BR6:BZ6" si="8">IF(BR7="",NA(),BR7)</f>
        <v>35.299999999999997</v>
      </c>
      <c r="BS6" s="21">
        <f t="shared" si="8"/>
        <v>28.76</v>
      </c>
      <c r="BT6" s="21">
        <f t="shared" si="8"/>
        <v>29.17</v>
      </c>
      <c r="BU6" s="21">
        <f t="shared" si="8"/>
        <v>110.6</v>
      </c>
      <c r="BV6" s="21" t="str">
        <f t="shared" si="8"/>
        <v>-</v>
      </c>
      <c r="BW6" s="21">
        <f t="shared" si="8"/>
        <v>79.77</v>
      </c>
      <c r="BX6" s="21">
        <f t="shared" si="8"/>
        <v>87.8</v>
      </c>
      <c r="BY6" s="21">
        <f t="shared" si="8"/>
        <v>86.51</v>
      </c>
      <c r="BZ6" s="21">
        <f t="shared" si="8"/>
        <v>89.17</v>
      </c>
      <c r="CA6" s="20" t="str">
        <f>IF(CA7="","",IF(CA7="-","【-】","【"&amp;SUBSTITUTE(TEXT(CA7,"#,##0.00"),"-","△")&amp;"】"))</f>
        <v>【97.81】</v>
      </c>
      <c r="CB6" s="21" t="str">
        <f>IF(CB7="",NA(),CB7)</f>
        <v>-</v>
      </c>
      <c r="CC6" s="21">
        <f t="shared" ref="CC6:CK6" si="9">IF(CC7="",NA(),CC7)</f>
        <v>711.26</v>
      </c>
      <c r="CD6" s="21">
        <f t="shared" si="9"/>
        <v>759.24</v>
      </c>
      <c r="CE6" s="21">
        <f t="shared" si="9"/>
        <v>800.02</v>
      </c>
      <c r="CF6" s="21">
        <f t="shared" si="9"/>
        <v>168.34</v>
      </c>
      <c r="CG6" s="21" t="str">
        <f t="shared" si="9"/>
        <v>-</v>
      </c>
      <c r="CH6" s="21">
        <f t="shared" si="9"/>
        <v>214.56</v>
      </c>
      <c r="CI6" s="21">
        <f t="shared" si="9"/>
        <v>187.69</v>
      </c>
      <c r="CJ6" s="21">
        <f t="shared" si="9"/>
        <v>188.24</v>
      </c>
      <c r="CK6" s="21">
        <f t="shared" si="9"/>
        <v>184.85</v>
      </c>
      <c r="CL6" s="20" t="str">
        <f>IF(CL7="","",IF(CL7="-","【-】","【"&amp;SUBSTITUTE(TEXT(CL7,"#,##0.00"),"-","△")&amp;"】"))</f>
        <v>【138.75】</v>
      </c>
      <c r="CM6" s="21" t="str">
        <f>IF(CM7="",NA(),CM7)</f>
        <v>-</v>
      </c>
      <c r="CN6" s="21">
        <f t="shared" ref="CN6:CV6" si="10">IF(CN7="",NA(),CN7)</f>
        <v>69.94</v>
      </c>
      <c r="CO6" s="21">
        <f t="shared" si="10"/>
        <v>113.21</v>
      </c>
      <c r="CP6" s="21">
        <f t="shared" si="10"/>
        <v>70.34</v>
      </c>
      <c r="CQ6" s="21">
        <f t="shared" si="10"/>
        <v>69.14</v>
      </c>
      <c r="CR6" s="21" t="str">
        <f t="shared" si="10"/>
        <v>-</v>
      </c>
      <c r="CS6" s="21">
        <f t="shared" si="10"/>
        <v>49.47</v>
      </c>
      <c r="CT6" s="21">
        <f t="shared" si="10"/>
        <v>55.78</v>
      </c>
      <c r="CU6" s="21">
        <f t="shared" si="10"/>
        <v>54.86</v>
      </c>
      <c r="CV6" s="21">
        <f t="shared" si="10"/>
        <v>55.04</v>
      </c>
      <c r="CW6" s="20" t="str">
        <f>IF(CW7="","",IF(CW7="-","【-】","【"&amp;SUBSTITUTE(TEXT(CW7,"#,##0.00"),"-","△")&amp;"】"))</f>
        <v>【58.94】</v>
      </c>
      <c r="CX6" s="21" t="str">
        <f>IF(CX7="",NA(),CX7)</f>
        <v>-</v>
      </c>
      <c r="CY6" s="20">
        <f t="shared" ref="CY6:DG6" si="11">IF(CY7="",NA(),CY7)</f>
        <v>0</v>
      </c>
      <c r="CZ6" s="20">
        <f t="shared" si="11"/>
        <v>0</v>
      </c>
      <c r="DA6" s="20">
        <f t="shared" si="11"/>
        <v>0</v>
      </c>
      <c r="DB6" s="20">
        <f t="shared" si="11"/>
        <v>0</v>
      </c>
      <c r="DC6" s="21" t="str">
        <f t="shared" si="11"/>
        <v>-</v>
      </c>
      <c r="DD6" s="21">
        <f t="shared" si="11"/>
        <v>82.06</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f t="shared" ref="EF6:EN6" si="14">IF(EF7="",NA(),EF7)</f>
        <v>0.56000000000000005</v>
      </c>
      <c r="EG6" s="21">
        <f t="shared" si="14"/>
        <v>0.56000000000000005</v>
      </c>
      <c r="EH6" s="20">
        <f t="shared" si="14"/>
        <v>0</v>
      </c>
      <c r="EI6" s="20">
        <f t="shared" si="14"/>
        <v>0</v>
      </c>
      <c r="EJ6" s="21" t="str">
        <f t="shared" si="14"/>
        <v>-</v>
      </c>
      <c r="EK6" s="21">
        <f t="shared" si="14"/>
        <v>0.32</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75477</v>
      </c>
      <c r="D7" s="23">
        <v>47</v>
      </c>
      <c r="E7" s="23">
        <v>17</v>
      </c>
      <c r="F7" s="23">
        <v>1</v>
      </c>
      <c r="G7" s="23">
        <v>0</v>
      </c>
      <c r="H7" s="23" t="s">
        <v>97</v>
      </c>
      <c r="I7" s="23" t="s">
        <v>98</v>
      </c>
      <c r="J7" s="23" t="s">
        <v>99</v>
      </c>
      <c r="K7" s="23" t="s">
        <v>100</v>
      </c>
      <c r="L7" s="23" t="s">
        <v>101</v>
      </c>
      <c r="M7" s="23" t="s">
        <v>102</v>
      </c>
      <c r="N7" s="24" t="s">
        <v>103</v>
      </c>
      <c r="O7" s="24" t="s">
        <v>104</v>
      </c>
      <c r="P7" s="24">
        <v>38.25</v>
      </c>
      <c r="Q7" s="24">
        <v>59.13</v>
      </c>
      <c r="R7" s="24">
        <v>3300</v>
      </c>
      <c r="S7" s="24">
        <v>15174</v>
      </c>
      <c r="T7" s="24">
        <v>51.42</v>
      </c>
      <c r="U7" s="24">
        <v>295.10000000000002</v>
      </c>
      <c r="V7" s="24">
        <v>5730</v>
      </c>
      <c r="W7" s="24">
        <v>3.69</v>
      </c>
      <c r="X7" s="24">
        <v>1552.85</v>
      </c>
      <c r="Y7" s="24" t="s">
        <v>103</v>
      </c>
      <c r="Z7" s="24">
        <v>141.44</v>
      </c>
      <c r="AA7" s="24">
        <v>106.73</v>
      </c>
      <c r="AB7" s="24">
        <v>113.29</v>
      </c>
      <c r="AC7" s="24">
        <v>257.49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v>0</v>
      </c>
      <c r="BH7" s="24">
        <v>0</v>
      </c>
      <c r="BI7" s="24">
        <v>3300.81</v>
      </c>
      <c r="BJ7" s="24">
        <v>2895.4</v>
      </c>
      <c r="BK7" s="24" t="s">
        <v>103</v>
      </c>
      <c r="BL7" s="24">
        <v>1245.0999999999999</v>
      </c>
      <c r="BM7" s="24">
        <v>765.48</v>
      </c>
      <c r="BN7" s="24">
        <v>742.08</v>
      </c>
      <c r="BO7" s="24">
        <v>730.84</v>
      </c>
      <c r="BP7" s="24">
        <v>630.82000000000005</v>
      </c>
      <c r="BQ7" s="24" t="s">
        <v>103</v>
      </c>
      <c r="BR7" s="24">
        <v>35.299999999999997</v>
      </c>
      <c r="BS7" s="24">
        <v>28.76</v>
      </c>
      <c r="BT7" s="24">
        <v>29.17</v>
      </c>
      <c r="BU7" s="24">
        <v>110.6</v>
      </c>
      <c r="BV7" s="24" t="s">
        <v>103</v>
      </c>
      <c r="BW7" s="24">
        <v>79.77</v>
      </c>
      <c r="BX7" s="24">
        <v>87.8</v>
      </c>
      <c r="BY7" s="24">
        <v>86.51</v>
      </c>
      <c r="BZ7" s="24">
        <v>89.17</v>
      </c>
      <c r="CA7" s="24">
        <v>97.81</v>
      </c>
      <c r="CB7" s="24" t="s">
        <v>103</v>
      </c>
      <c r="CC7" s="24">
        <v>711.26</v>
      </c>
      <c r="CD7" s="24">
        <v>759.24</v>
      </c>
      <c r="CE7" s="24">
        <v>800.02</v>
      </c>
      <c r="CF7" s="24">
        <v>168.34</v>
      </c>
      <c r="CG7" s="24" t="s">
        <v>103</v>
      </c>
      <c r="CH7" s="24">
        <v>214.56</v>
      </c>
      <c r="CI7" s="24">
        <v>187.69</v>
      </c>
      <c r="CJ7" s="24">
        <v>188.24</v>
      </c>
      <c r="CK7" s="24">
        <v>184.85</v>
      </c>
      <c r="CL7" s="24">
        <v>138.75</v>
      </c>
      <c r="CM7" s="24" t="s">
        <v>103</v>
      </c>
      <c r="CN7" s="24">
        <v>69.94</v>
      </c>
      <c r="CO7" s="24">
        <v>113.21</v>
      </c>
      <c r="CP7" s="24">
        <v>70.34</v>
      </c>
      <c r="CQ7" s="24">
        <v>69.14</v>
      </c>
      <c r="CR7" s="24" t="s">
        <v>103</v>
      </c>
      <c r="CS7" s="24">
        <v>49.47</v>
      </c>
      <c r="CT7" s="24">
        <v>55.78</v>
      </c>
      <c r="CU7" s="24">
        <v>54.86</v>
      </c>
      <c r="CV7" s="24">
        <v>55.04</v>
      </c>
      <c r="CW7" s="24">
        <v>58.94</v>
      </c>
      <c r="CX7" s="24" t="s">
        <v>103</v>
      </c>
      <c r="CY7" s="24">
        <v>0</v>
      </c>
      <c r="CZ7" s="24">
        <v>0</v>
      </c>
      <c r="DA7" s="24">
        <v>0</v>
      </c>
      <c r="DB7" s="24">
        <v>0</v>
      </c>
      <c r="DC7" s="24" t="s">
        <v>103</v>
      </c>
      <c r="DD7" s="24">
        <v>82.06</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v>0.56000000000000005</v>
      </c>
      <c r="EG7" s="24">
        <v>0.56000000000000005</v>
      </c>
      <c r="EH7" s="24">
        <v>0</v>
      </c>
      <c r="EI7" s="24">
        <v>0</v>
      </c>
      <c r="EJ7" s="24" t="s">
        <v>103</v>
      </c>
      <c r="EK7" s="24">
        <v>0.32</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今野 あゆみ</cp:lastModifiedBy>
  <cp:lastPrinted>2025-01-31T11:20:18Z</cp:lastPrinted>
  <dcterms:created xsi:type="dcterms:W3CDTF">2024-12-19T01:38:02Z</dcterms:created>
  <dcterms:modified xsi:type="dcterms:W3CDTF">2025-02-03T09:05:10Z</dcterms:modified>
  <cp:category/>
</cp:coreProperties>
</file>