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20d9f8\作業用\04 財政2\00K_000_001_地方公営企業一般\○経営比較分析表（H29～）\R6\04_市町村回答_0205〆\544川内村○\"/>
    </mc:Choice>
  </mc:AlternateContent>
  <workbookProtection workbookAlgorithmName="SHA-512" workbookHashValue="tfuqCmhUzvppgUfRwDbpEEGIkx8eOaj2ZPquNOPEsJf62Kn9VPRfwMyufZqoSGkfxYf+crWhHgNIh/6wnn6yXg==" workbookSaltValue="pKzvhcSEuCnIl4Vv7aMHZA==" workbookSpinCount="100000" lockStructure="1"/>
  <bookViews>
    <workbookView xWindow="0" yWindow="0" windowWidth="20496" windowHeight="109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<sst xmlns="http://schemas.openxmlformats.org/spreadsheetml/2006/main" count="319" uniqueCount="116">
  <si>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</si>
  <si>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</si>
  <si>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</si>
  <si>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</si>
  <si>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</si>
  <si>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</si>
  <si>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</si>
  <si>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</si>
  <si>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</si>
  <si>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</si>
  <si>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</si>
  <si>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</si>
  <si>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</si>
  <si>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</si>
  <si>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</si>
  <si>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</si>
  <si>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</si>
  <si>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</si>
  <si>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</si>
  <si>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</si>
  <si>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</si>
  <si>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</si>
  <si>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</si>
  <si>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</si>
  <si>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</si>
  <si>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</si>
  <si>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</si>
  <si>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</si>
  <si>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</si>
  <si>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</si>
  <si>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</si>
  <si>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</si>
  <si>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</si>
  <si>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</si>
  <si>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</si>
  <si>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</si>
  <si>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</si>
  <si>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</si>
  <si>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</si>
  <si>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</si>
  <si>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</si>
  <si>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</si>
  <si>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</si>
  <si>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</si>
  <si>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</si>
  <si>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</si>
  <si>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</si>
  <si>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</si>
  <si>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</si>
  <si>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</si>
  <si>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</si>
  <si>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</si>
  <si>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</si>
  <si>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</si>
  <si>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</si>
  <si>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</si>
  <si>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</si>
  <si>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</si>
  <si>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</si>
  <si>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</si>
  <si>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</si>
  <si>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</si>
  <si>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</si>
  <si>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</si>
  <si>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</si>
  <si>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</si>
  <si>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</si>
  <si>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</si>
  <si>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</si>
  <si>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</si>
  <si>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</si>
  <si>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</si>
  <si>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</si>
  <si>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</si>
  <si>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</si>
  <si>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</si>
  <si>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</si>
  <si>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</si>
  <si>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</si>
  <si>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</si>
  <si>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</si>
  <si>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</si>
  <si>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</si>
  <si>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</si>
  <si>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</si>
  <si>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</si>
  <si>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</si>
  <si>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</si>
  <si>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</si>
  <si>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</si>
  <si>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</si>
  <si>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</si>
  <si>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</si>
  <si>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</si>
  <si>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</si>
  <si>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</si>
  <si>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川内村</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</si>
  <si>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</si>
  <si>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</si>
  <si>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</si>
  <si>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</si>
  <si>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</si>
  <si>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</si>
  <si>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</si>
  <si>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</si>
  <si>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</si>
  <si>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</si>
  <si>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</si>
  <si>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</si>
  <si>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</si>
  <si>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</si>
  <si>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</si>
  <si>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</si>
  <si>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平成23年に発生した東日本大震災以降、原子力発電所の事故による村民の避難に伴い、施設使用料免除、一部基本料金のみ徴収として来たため、単年度の収支額が著しく減少していたが、徐々に帰村者が増加し、回復傾向となっている。これにより、料金水準の適切性についても類似団体平均値に近づき適正なものになっている。
　平成27年度からは帰村者に対しての人員割の料金徴収が再開され、原子力損害賠償による歳入もあったため、経費回収率が上昇したが、平成29年度に村内の除染作業員宿舎の解体により使用人員数が減少したため収益が減少している。
　令和5年度より公営企業会計の運用が開始し、会計開始初年度となったが経費回収率はおおむね高水準で推移していると言える。
　債務残高は順調に返済が進んでおり、年々減少し令和16年度を目途に完済する見通しである。
　</t>
    <rPh sb="261" eb="263">
      <t>レイワ</t>
    </rPh>
    <rPh sb="264" eb="266">
      <t>ネンド</t>
    </rPh>
    <rPh sb="272" eb="274">
      <t>カイケイ</t>
    </rPh>
    <rPh sb="275" eb="277">
      <t>ウンヨウ</t>
    </rPh>
    <rPh sb="278" eb="280">
      <t>カイシ</t>
    </rPh>
    <rPh sb="282" eb="289">
      <t>カイケイカイシショネンド</t>
    </rPh>
    <rPh sb="294" eb="299">
      <t>ケイヒカイシュウリツ</t>
    </rPh>
    <rPh sb="304" eb="307">
      <t>コウスイジュン</t>
    </rPh>
    <rPh sb="308" eb="310">
      <t>スイイ</t>
    </rPh>
    <rPh sb="315" eb="316">
      <t>イ</t>
    </rPh>
    <phoneticPr fontId="4"/>
  </si>
  <si>
    <t>　該当する数値は無いものの、川内村農業集落排水施設の建設から20年以上が経過し、汚水汲み上げのポンプや、水位計などの機器に故障が増えており、随時修繕対応しているが、今後も経年劣化とともに増加するものと思われる。昨年度新たに汚泥脱水機が故障し、対策を余儀なくされている状況である。
　管渠については、東日本大震災後に管渠の修繕工事等を行っているが、地盤の変化などにより、今後管渠の詰り等が発生する可能性もあり、更には経年劣化による管渠の破損等も心配される。</t>
    <phoneticPr fontId="4"/>
  </si>
  <si>
    <t>　農業集落排水施設の完成から20年余りの歳月が経過し、経年劣化による施設の破損・故障などは避けられないものになってきており、今後施設の更新について取り組んでいかなければならない。
　また、東日本大震災に伴う原子力発電所の事故により、大半の村民が避難を余儀なくされ、現在徐々に帰村が進みつつあるが、震災前の水準には達しておらず、高齢化等の影響もあり料金収入の減少も問題となる事から、今後の施設維持のためにも更なる健全化が求められている。</t>
    <rPh sb="73" eb="74">
      <t>ト</t>
    </rPh>
    <rPh sb="75" eb="76">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</si>
</sst>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B0B-435D-914C-E5796798961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DB0B-435D-914C-E5796798961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33.72</c:v>
                </c:pt>
              </c:numCache>
            </c:numRef>
          </c:val>
          <c:extLst>
            <c:ext xmlns:c16="http://schemas.microsoft.com/office/drawing/2014/chart" uri="{C3380CC4-5D6E-409C-BE32-E72D297353CC}">
              <c16:uniqueId val="{00000000-5CC6-4F23-8A25-BEB18E7F73A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46.25</c:v>
                </c:pt>
              </c:numCache>
            </c:numRef>
          </c:val>
          <c:smooth val="0"/>
          <c:extLst>
            <c:ext xmlns:c16="http://schemas.microsoft.com/office/drawing/2014/chart" uri="{C3380CC4-5D6E-409C-BE32-E72D297353CC}">
              <c16:uniqueId val="{00000001-5CC6-4F23-8A25-BEB18E7F73A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6A00-4C4B-8CFE-53342F19EC6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83.96</c:v>
                </c:pt>
              </c:numCache>
            </c:numRef>
          </c:val>
          <c:smooth val="0"/>
          <c:extLst>
            <c:ext xmlns:c16="http://schemas.microsoft.com/office/drawing/2014/chart" uri="{C3380CC4-5D6E-409C-BE32-E72D297353CC}">
              <c16:uniqueId val="{00000001-6A00-4C4B-8CFE-53342F19EC6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115.25</c:v>
                </c:pt>
              </c:numCache>
            </c:numRef>
          </c:val>
          <c:extLst>
            <c:ext xmlns:c16="http://schemas.microsoft.com/office/drawing/2014/chart" uri="{C3380CC4-5D6E-409C-BE32-E72D297353CC}">
              <c16:uniqueId val="{00000000-EB0E-4F90-9E6E-70CEBDB2E4E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106.35</c:v>
                </c:pt>
              </c:numCache>
            </c:numRef>
          </c:val>
          <c:smooth val="0"/>
          <c:extLst>
            <c:ext xmlns:c16="http://schemas.microsoft.com/office/drawing/2014/chart" uri="{C3380CC4-5D6E-409C-BE32-E72D297353CC}">
              <c16:uniqueId val="{00000001-EB0E-4F90-9E6E-70CEBDB2E4E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51.99</c:v>
                </c:pt>
              </c:numCache>
            </c:numRef>
          </c:val>
          <c:extLst>
            <c:ext xmlns:c16="http://schemas.microsoft.com/office/drawing/2014/chart" uri="{C3380CC4-5D6E-409C-BE32-E72D297353CC}">
              <c16:uniqueId val="{00000000-C122-4285-BBB0-E0DE0806B8C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25.46</c:v>
                </c:pt>
              </c:numCache>
            </c:numRef>
          </c:val>
          <c:smooth val="0"/>
          <c:extLst>
            <c:ext xmlns:c16="http://schemas.microsoft.com/office/drawing/2014/chart" uri="{C3380CC4-5D6E-409C-BE32-E72D297353CC}">
              <c16:uniqueId val="{00000001-C122-4285-BBB0-E0DE0806B8C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FCD-4639-8645-2812AC9A3D8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7FCD-4639-8645-2812AC9A3D8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C42-4FBF-A72C-B3D2B28FADF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129.88999999999999</c:v>
                </c:pt>
              </c:numCache>
            </c:numRef>
          </c:val>
          <c:smooth val="0"/>
          <c:extLst>
            <c:ext xmlns:c16="http://schemas.microsoft.com/office/drawing/2014/chart" uri="{C3380CC4-5D6E-409C-BE32-E72D297353CC}">
              <c16:uniqueId val="{00000001-5C42-4FBF-A72C-B3D2B28FADF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253.71</c:v>
                </c:pt>
              </c:numCache>
            </c:numRef>
          </c:val>
          <c:extLst>
            <c:ext xmlns:c16="http://schemas.microsoft.com/office/drawing/2014/chart" uri="{C3380CC4-5D6E-409C-BE32-E72D297353CC}">
              <c16:uniqueId val="{00000000-4016-45CE-B49F-2ABF132A4E1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44.04</c:v>
                </c:pt>
              </c:numCache>
            </c:numRef>
          </c:val>
          <c:smooth val="0"/>
          <c:extLst>
            <c:ext xmlns:c16="http://schemas.microsoft.com/office/drawing/2014/chart" uri="{C3380CC4-5D6E-409C-BE32-E72D297353CC}">
              <c16:uniqueId val="{00000001-4016-45CE-B49F-2ABF132A4E1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EFA-43C0-8822-ADD792610CD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839.21</c:v>
                </c:pt>
              </c:numCache>
            </c:numRef>
          </c:val>
          <c:smooth val="0"/>
          <c:extLst>
            <c:ext xmlns:c16="http://schemas.microsoft.com/office/drawing/2014/chart" uri="{C3380CC4-5D6E-409C-BE32-E72D297353CC}">
              <c16:uniqueId val="{00000001-EEFA-43C0-8822-ADD792610CD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18.809999999999999</c:v>
                </c:pt>
              </c:numCache>
            </c:numRef>
          </c:val>
          <c:extLst>
            <c:ext xmlns:c16="http://schemas.microsoft.com/office/drawing/2014/chart" uri="{C3380CC4-5D6E-409C-BE32-E72D297353CC}">
              <c16:uniqueId val="{00000000-689A-46C5-B21B-078BA190E8A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52.05</c:v>
                </c:pt>
              </c:numCache>
            </c:numRef>
          </c:val>
          <c:smooth val="0"/>
          <c:extLst>
            <c:ext xmlns:c16="http://schemas.microsoft.com/office/drawing/2014/chart" uri="{C3380CC4-5D6E-409C-BE32-E72D297353CC}">
              <c16:uniqueId val="{00000001-689A-46C5-B21B-078BA190E8A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434.26</c:v>
                </c:pt>
              </c:numCache>
            </c:numRef>
          </c:val>
          <c:extLst>
            <c:ext xmlns:c16="http://schemas.microsoft.com/office/drawing/2014/chart" uri="{C3380CC4-5D6E-409C-BE32-E72D297353CC}">
              <c16:uniqueId val="{00000000-678A-4E30-8788-9B6B20E4941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301.86</c:v>
                </c:pt>
              </c:numCache>
            </c:numRef>
          </c:val>
          <c:smooth val="0"/>
          <c:extLst>
            <c:ext xmlns:c16="http://schemas.microsoft.com/office/drawing/2014/chart" uri="{C3380CC4-5D6E-409C-BE32-E72D297353CC}">
              <c16:uniqueId val="{00000001-678A-4E30-8788-9B6B20E4941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X72" zoomScale="141" zoomScaleNormal="141"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福島県　川内村</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2285</v>
      </c>
      <c r="AM8" s="36"/>
      <c r="AN8" s="36"/>
      <c r="AO8" s="36"/>
      <c r="AP8" s="36"/>
      <c r="AQ8" s="36"/>
      <c r="AR8" s="36"/>
      <c r="AS8" s="36"/>
      <c r="AT8" s="37">
        <f>データ!T6</f>
        <v>197.35</v>
      </c>
      <c r="AU8" s="37"/>
      <c r="AV8" s="37"/>
      <c r="AW8" s="37"/>
      <c r="AX8" s="37"/>
      <c r="AY8" s="37"/>
      <c r="AZ8" s="37"/>
      <c r="BA8" s="37"/>
      <c r="BB8" s="37">
        <f>データ!U6</f>
        <v>11.58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77.3</v>
      </c>
      <c r="J10" s="37"/>
      <c r="K10" s="37"/>
      <c r="L10" s="37"/>
      <c r="M10" s="37"/>
      <c r="N10" s="37"/>
      <c r="O10" s="37"/>
      <c r="P10" s="37">
        <f>データ!P6</f>
        <v>117.64</v>
      </c>
      <c r="Q10" s="37"/>
      <c r="R10" s="37"/>
      <c r="S10" s="37"/>
      <c r="T10" s="37"/>
      <c r="U10" s="37"/>
      <c r="V10" s="37"/>
      <c r="W10" s="37">
        <f>データ!Q6</f>
        <v>100</v>
      </c>
      <c r="X10" s="37"/>
      <c r="Y10" s="37"/>
      <c r="Z10" s="37"/>
      <c r="AA10" s="37"/>
      <c r="AB10" s="37"/>
      <c r="AC10" s="37"/>
      <c r="AD10" s="36">
        <f>データ!R6</f>
        <v>3850</v>
      </c>
      <c r="AE10" s="36"/>
      <c r="AF10" s="36"/>
      <c r="AG10" s="36"/>
      <c r="AH10" s="36"/>
      <c r="AI10" s="36"/>
      <c r="AJ10" s="36"/>
      <c r="AK10" s="2"/>
      <c r="AL10" s="36">
        <f>データ!V6</f>
        <v>1214</v>
      </c>
      <c r="AM10" s="36"/>
      <c r="AN10" s="36"/>
      <c r="AO10" s="36"/>
      <c r="AP10" s="36"/>
      <c r="AQ10" s="36"/>
      <c r="AR10" s="36"/>
      <c r="AS10" s="36"/>
      <c r="AT10" s="37">
        <f>データ!W6</f>
        <v>1.83</v>
      </c>
      <c r="AU10" s="37"/>
      <c r="AV10" s="37"/>
      <c r="AW10" s="37"/>
      <c r="AX10" s="37"/>
      <c r="AY10" s="37"/>
      <c r="AZ10" s="37"/>
      <c r="BA10" s="37"/>
      <c r="BB10" s="37">
        <f>データ!X6</f>
        <v>663.39</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W+gP6LE+/y52dYUkAnRta//a4GaGazDkre6pIjH+FFTQk//JSXhkNw8yUD9qACQYpikotSR9oRHApq5Uouh4zg==" saltValue="p+Z9qbmH4JPp2ylsCaekj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75442</v>
      </c>
      <c r="D6" s="19">
        <f t="shared" si="3"/>
        <v>46</v>
      </c>
      <c r="E6" s="19">
        <f t="shared" si="3"/>
        <v>17</v>
      </c>
      <c r="F6" s="19">
        <f t="shared" si="3"/>
        <v>5</v>
      </c>
      <c r="G6" s="19">
        <f t="shared" si="3"/>
        <v>0</v>
      </c>
      <c r="H6" s="19" t="str">
        <f t="shared" si="3"/>
        <v>福島県　川内村</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77.3</v>
      </c>
      <c r="P6" s="20">
        <f t="shared" si="3"/>
        <v>117.64</v>
      </c>
      <c r="Q6" s="20">
        <f t="shared" si="3"/>
        <v>100</v>
      </c>
      <c r="R6" s="20">
        <f t="shared" si="3"/>
        <v>3850</v>
      </c>
      <c r="S6" s="20">
        <f t="shared" si="3"/>
        <v>2285</v>
      </c>
      <c r="T6" s="20">
        <f t="shared" si="3"/>
        <v>197.35</v>
      </c>
      <c r="U6" s="20">
        <f t="shared" si="3"/>
        <v>11.58</v>
      </c>
      <c r="V6" s="20">
        <f t="shared" si="3"/>
        <v>1214</v>
      </c>
      <c r="W6" s="20">
        <f t="shared" si="3"/>
        <v>1.83</v>
      </c>
      <c r="X6" s="20">
        <f t="shared" si="3"/>
        <v>663.39</v>
      </c>
      <c r="Y6" s="21" t="str">
        <f>IF(Y7="",NA(),Y7)</f>
        <v>-</v>
      </c>
      <c r="Z6" s="21" t="str">
        <f t="shared" ref="Z6:AH6" si="4">IF(Z7="",NA(),Z7)</f>
        <v>-</v>
      </c>
      <c r="AA6" s="21" t="str">
        <f t="shared" si="4"/>
        <v>-</v>
      </c>
      <c r="AB6" s="21" t="str">
        <f t="shared" si="4"/>
        <v>-</v>
      </c>
      <c r="AC6" s="21">
        <f t="shared" si="4"/>
        <v>115.25</v>
      </c>
      <c r="AD6" s="21" t="str">
        <f t="shared" si="4"/>
        <v>-</v>
      </c>
      <c r="AE6" s="21" t="str">
        <f t="shared" si="4"/>
        <v>-</v>
      </c>
      <c r="AF6" s="21" t="str">
        <f t="shared" si="4"/>
        <v>-</v>
      </c>
      <c r="AG6" s="21" t="str">
        <f t="shared" si="4"/>
        <v>-</v>
      </c>
      <c r="AH6" s="21">
        <f t="shared" si="4"/>
        <v>106.35</v>
      </c>
      <c r="AI6" s="20" t="str">
        <f>IF(AI7="","",IF(AI7="-","【-】","【"&amp;SUBSTITUTE(TEXT(AI7,"#,##0.00"),"-","△")&amp;"】"))</f>
        <v>【104.44】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129.88999999999999</v>
      </c>
      <c r="AT6" s="20" t="str">
        <f>IF(AT7="","",IF(AT7="-","【-】","【"&amp;SUBSTITUTE(TEXT(AT7,"#,##0.00"),"-","△")&amp;"】"))</f>
        <v>【124.06】</v>
      </c>
      <c r="AU6" s="21" t="str">
        <f>IF(AU7="",NA(),AU7)</f>
        <v>-</v>
      </c>
      <c r="AV6" s="21" t="str">
        <f t="shared" ref="AV6:BD6" si="6">IF(AV7="",NA(),AV7)</f>
        <v>-</v>
      </c>
      <c r="AW6" s="21" t="str">
        <f t="shared" si="6"/>
        <v>-</v>
      </c>
      <c r="AX6" s="21" t="str">
        <f t="shared" si="6"/>
        <v>-</v>
      </c>
      <c r="AY6" s="21">
        <f t="shared" si="6"/>
        <v>253.71</v>
      </c>
      <c r="AZ6" s="21" t="str">
        <f t="shared" si="6"/>
        <v>-</v>
      </c>
      <c r="BA6" s="21" t="str">
        <f t="shared" si="6"/>
        <v>-</v>
      </c>
      <c r="BB6" s="21" t="str">
        <f t="shared" si="6"/>
        <v>-</v>
      </c>
      <c r="BC6" s="21" t="str">
        <f t="shared" si="6"/>
        <v>-</v>
      </c>
      <c r="BD6" s="21">
        <f t="shared" si="6"/>
        <v>44.04</v>
      </c>
      <c r="BE6" s="20" t="str">
        <f>IF(BE7="","",IF(BE7="-","【-】","【"&amp;SUBSTITUTE(TEXT(BE7,"#,##0.00"),"-","△")&amp;"】"))</f>
        <v>【42.02】</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839.21</v>
      </c>
      <c r="BP6" s="20" t="str">
        <f>IF(BP7="","",IF(BP7="-","【-】","【"&amp;SUBSTITUTE(TEXT(BP7,"#,##0.00"),"-","△")&amp;"】"))</f>
        <v>【785.10】</v>
      </c>
      <c r="BQ6" s="21" t="str">
        <f>IF(BQ7="",NA(),BQ7)</f>
        <v>-</v>
      </c>
      <c r="BR6" s="21" t="str">
        <f t="shared" ref="BR6:BZ6" si="8">IF(BR7="",NA(),BR7)</f>
        <v>-</v>
      </c>
      <c r="BS6" s="21" t="str">
        <f t="shared" si="8"/>
        <v>-</v>
      </c>
      <c r="BT6" s="21" t="str">
        <f t="shared" si="8"/>
        <v>-</v>
      </c>
      <c r="BU6" s="21">
        <f t="shared" si="8"/>
        <v>18.809999999999999</v>
      </c>
      <c r="BV6" s="21" t="str">
        <f t="shared" si="8"/>
        <v>-</v>
      </c>
      <c r="BW6" s="21" t="str">
        <f t="shared" si="8"/>
        <v>-</v>
      </c>
      <c r="BX6" s="21" t="str">
        <f t="shared" si="8"/>
        <v>-</v>
      </c>
      <c r="BY6" s="21" t="str">
        <f t="shared" si="8"/>
        <v>-</v>
      </c>
      <c r="BZ6" s="21">
        <f t="shared" si="8"/>
        <v>52.05</v>
      </c>
      <c r="CA6" s="20" t="str">
        <f>IF(CA7="","",IF(CA7="-","【-】","【"&amp;SUBSTITUTE(TEXT(CA7,"#,##0.00"),"-","△")&amp;"】"))</f>
        <v>【56.93】</v>
      </c>
      <c r="CB6" s="21" t="str">
        <f>IF(CB7="",NA(),CB7)</f>
        <v>-</v>
      </c>
      <c r="CC6" s="21" t="str">
        <f t="shared" ref="CC6:CK6" si="9">IF(CC7="",NA(),CC7)</f>
        <v>-</v>
      </c>
      <c r="CD6" s="21" t="str">
        <f t="shared" si="9"/>
        <v>-</v>
      </c>
      <c r="CE6" s="21" t="str">
        <f t="shared" si="9"/>
        <v>-</v>
      </c>
      <c r="CF6" s="21">
        <f t="shared" si="9"/>
        <v>434.26</v>
      </c>
      <c r="CG6" s="21" t="str">
        <f t="shared" si="9"/>
        <v>-</v>
      </c>
      <c r="CH6" s="21" t="str">
        <f t="shared" si="9"/>
        <v>-</v>
      </c>
      <c r="CI6" s="21" t="str">
        <f t="shared" si="9"/>
        <v>-</v>
      </c>
      <c r="CJ6" s="21" t="str">
        <f t="shared" si="9"/>
        <v>-</v>
      </c>
      <c r="CK6" s="21">
        <f t="shared" si="9"/>
        <v>301.86</v>
      </c>
      <c r="CL6" s="20" t="str">
        <f>IF(CL7="","",IF(CL7="-","【-】","【"&amp;SUBSTITUTE(TEXT(CL7,"#,##0.00"),"-","△")&amp;"】"))</f>
        <v>【271.15】</v>
      </c>
      <c r="CM6" s="21" t="str">
        <f>IF(CM7="",NA(),CM7)</f>
        <v>-</v>
      </c>
      <c r="CN6" s="21" t="str">
        <f t="shared" ref="CN6:CV6" si="10">IF(CN7="",NA(),CN7)</f>
        <v>-</v>
      </c>
      <c r="CO6" s="21" t="str">
        <f t="shared" si="10"/>
        <v>-</v>
      </c>
      <c r="CP6" s="21" t="str">
        <f t="shared" si="10"/>
        <v>-</v>
      </c>
      <c r="CQ6" s="21">
        <f t="shared" si="10"/>
        <v>33.72</v>
      </c>
      <c r="CR6" s="21" t="str">
        <f t="shared" si="10"/>
        <v>-</v>
      </c>
      <c r="CS6" s="21" t="str">
        <f t="shared" si="10"/>
        <v>-</v>
      </c>
      <c r="CT6" s="21" t="str">
        <f t="shared" si="10"/>
        <v>-</v>
      </c>
      <c r="CU6" s="21" t="str">
        <f t="shared" si="10"/>
        <v>-</v>
      </c>
      <c r="CV6" s="21">
        <f t="shared" si="10"/>
        <v>46.25</v>
      </c>
      <c r="CW6" s="20" t="str">
        <f>IF(CW7="","",IF(CW7="-","【-】","【"&amp;SUBSTITUTE(TEXT(CW7,"#,##0.00"),"-","△")&amp;"】"))</f>
        <v>【49.87】</v>
      </c>
      <c r="CX6" s="21" t="str">
        <f>IF(CX7="",NA(),CX7)</f>
        <v>-</v>
      </c>
      <c r="CY6" s="21" t="str">
        <f t="shared" ref="CY6:DG6" si="11">IF(CY7="",NA(),CY7)</f>
        <v>-</v>
      </c>
      <c r="CZ6" s="21" t="str">
        <f t="shared" si="11"/>
        <v>-</v>
      </c>
      <c r="DA6" s="21" t="str">
        <f t="shared" si="11"/>
        <v>-</v>
      </c>
      <c r="DB6" s="21">
        <f t="shared" si="11"/>
        <v>100</v>
      </c>
      <c r="DC6" s="21" t="str">
        <f t="shared" si="11"/>
        <v>-</v>
      </c>
      <c r="DD6" s="21" t="str">
        <f t="shared" si="11"/>
        <v>-</v>
      </c>
      <c r="DE6" s="21" t="str">
        <f t="shared" si="11"/>
        <v>-</v>
      </c>
      <c r="DF6" s="21" t="str">
        <f t="shared" si="11"/>
        <v>-</v>
      </c>
      <c r="DG6" s="21">
        <f t="shared" si="11"/>
        <v>83.96</v>
      </c>
      <c r="DH6" s="20" t="str">
        <f>IF(DH7="","",IF(DH7="-","【-】","【"&amp;SUBSTITUTE(TEXT(DH7,"#,##0.00"),"-","△")&amp;"】"))</f>
        <v>【87.54】</v>
      </c>
      <c r="DI6" s="21" t="str">
        <f>IF(DI7="",NA(),DI7)</f>
        <v>-</v>
      </c>
      <c r="DJ6" s="21" t="str">
        <f t="shared" ref="DJ6:DR6" si="12">IF(DJ7="",NA(),DJ7)</f>
        <v>-</v>
      </c>
      <c r="DK6" s="21" t="str">
        <f t="shared" si="12"/>
        <v>-</v>
      </c>
      <c r="DL6" s="21" t="str">
        <f t="shared" si="12"/>
        <v>-</v>
      </c>
      <c r="DM6" s="21">
        <f t="shared" si="12"/>
        <v>51.99</v>
      </c>
      <c r="DN6" s="21" t="str">
        <f t="shared" si="12"/>
        <v>-</v>
      </c>
      <c r="DO6" s="21" t="str">
        <f t="shared" si="12"/>
        <v>-</v>
      </c>
      <c r="DP6" s="21" t="str">
        <f t="shared" si="12"/>
        <v>-</v>
      </c>
      <c r="DQ6" s="21" t="str">
        <f t="shared" si="12"/>
        <v>-</v>
      </c>
      <c r="DR6" s="21">
        <f t="shared" si="12"/>
        <v>25.46</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0.19</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0.03</v>
      </c>
      <c r="EO6" s="20" t="str">
        <f>IF(EO7="","",IF(EO7="-","【-】","【"&amp;SUBSTITUTE(TEXT(EO7,"#,##0.00"),"-","△")&amp;"】"))</f>
        <v>【0.02】</v>
      </c>
    </row>
    <row r="7" spans="1:148" s="22" customFormat="1" x14ac:dyDescent="0.2">
      <c r="A7" s="14"/>
      <c r="B7" s="23">
        <v>2023</v>
      </c>
      <c r="C7" s="23">
        <v>75442</v>
      </c>
      <c r="D7" s="23">
        <v>46</v>
      </c>
      <c r="E7" s="23">
        <v>17</v>
      </c>
      <c r="F7" s="23">
        <v>5</v>
      </c>
      <c r="G7" s="23">
        <v>0</v>
      </c>
      <c r="H7" s="23" t="s">
        <v>96</v>
      </c>
      <c r="I7" s="23" t="s">
        <v>97</v>
      </c>
      <c r="J7" s="23" t="s">
        <v>98</v>
      </c>
      <c r="K7" s="23" t="s">
        <v>99</v>
      </c>
      <c r="L7" s="23" t="s">
        <v>100</v>
      </c>
      <c r="M7" s="23" t="s">
        <v>101</v>
      </c>
      <c r="N7" s="24" t="s">
        <v>102</v>
      </c>
      <c r="O7" s="24">
        <v>77.3</v>
      </c>
      <c r="P7" s="24">
        <v>117.64</v>
      </c>
      <c r="Q7" s="24">
        <v>100</v>
      </c>
      <c r="R7" s="24">
        <v>3850</v>
      </c>
      <c r="S7" s="24">
        <v>2285</v>
      </c>
      <c r="T7" s="24">
        <v>197.35</v>
      </c>
      <c r="U7" s="24">
        <v>11.58</v>
      </c>
      <c r="V7" s="24">
        <v>1214</v>
      </c>
      <c r="W7" s="24">
        <v>1.83</v>
      </c>
      <c r="X7" s="24">
        <v>663.39</v>
      </c>
      <c r="Y7" s="24" t="s">
        <v>102</v>
      </c>
      <c r="Z7" s="24" t="s">
        <v>102</v>
      </c>
      <c r="AA7" s="24" t="s">
        <v>102</v>
      </c>
      <c r="AB7" s="24" t="s">
        <v>102</v>
      </c>
      <c r="AC7" s="24">
        <v>115.25</v>
      </c>
      <c r="AD7" s="24" t="s">
        <v>102</v>
      </c>
      <c r="AE7" s="24" t="s">
        <v>102</v>
      </c>
      <c r="AF7" s="24" t="s">
        <v>102</v>
      </c>
      <c r="AG7" s="24" t="s">
        <v>102</v>
      </c>
      <c r="AH7" s="24">
        <v>106.35</v>
      </c>
      <c r="AI7" s="24">
        <v>104.44</v>
      </c>
      <c r="AJ7" s="24" t="s">
        <v>102</v>
      </c>
      <c r="AK7" s="24" t="s">
        <v>102</v>
      </c>
      <c r="AL7" s="24" t="s">
        <v>102</v>
      </c>
      <c r="AM7" s="24" t="s">
        <v>102</v>
      </c>
      <c r="AN7" s="24">
        <v>0</v>
      </c>
      <c r="AO7" s="24" t="s">
        <v>102</v>
      </c>
      <c r="AP7" s="24" t="s">
        <v>102</v>
      </c>
      <c r="AQ7" s="24" t="s">
        <v>102</v>
      </c>
      <c r="AR7" s="24" t="s">
        <v>102</v>
      </c>
      <c r="AS7" s="24">
        <v>129.88999999999999</v>
      </c>
      <c r="AT7" s="24">
        <v>124.06</v>
      </c>
      <c r="AU7" s="24" t="s">
        <v>102</v>
      </c>
      <c r="AV7" s="24" t="s">
        <v>102</v>
      </c>
      <c r="AW7" s="24" t="s">
        <v>102</v>
      </c>
      <c r="AX7" s="24" t="s">
        <v>102</v>
      </c>
      <c r="AY7" s="24">
        <v>253.71</v>
      </c>
      <c r="AZ7" s="24" t="s">
        <v>102</v>
      </c>
      <c r="BA7" s="24" t="s">
        <v>102</v>
      </c>
      <c r="BB7" s="24" t="s">
        <v>102</v>
      </c>
      <c r="BC7" s="24" t="s">
        <v>102</v>
      </c>
      <c r="BD7" s="24">
        <v>44.04</v>
      </c>
      <c r="BE7" s="24">
        <v>42.02</v>
      </c>
      <c r="BF7" s="24" t="s">
        <v>102</v>
      </c>
      <c r="BG7" s="24" t="s">
        <v>102</v>
      </c>
      <c r="BH7" s="24" t="s">
        <v>102</v>
      </c>
      <c r="BI7" s="24" t="s">
        <v>102</v>
      </c>
      <c r="BJ7" s="24">
        <v>0</v>
      </c>
      <c r="BK7" s="24" t="s">
        <v>102</v>
      </c>
      <c r="BL7" s="24" t="s">
        <v>102</v>
      </c>
      <c r="BM7" s="24" t="s">
        <v>102</v>
      </c>
      <c r="BN7" s="24" t="s">
        <v>102</v>
      </c>
      <c r="BO7" s="24">
        <v>839.21</v>
      </c>
      <c r="BP7" s="24">
        <v>785.1</v>
      </c>
      <c r="BQ7" s="24" t="s">
        <v>102</v>
      </c>
      <c r="BR7" s="24" t="s">
        <v>102</v>
      </c>
      <c r="BS7" s="24" t="s">
        <v>102</v>
      </c>
      <c r="BT7" s="24" t="s">
        <v>102</v>
      </c>
      <c r="BU7" s="24">
        <v>18.809999999999999</v>
      </c>
      <c r="BV7" s="24" t="s">
        <v>102</v>
      </c>
      <c r="BW7" s="24" t="s">
        <v>102</v>
      </c>
      <c r="BX7" s="24" t="s">
        <v>102</v>
      </c>
      <c r="BY7" s="24" t="s">
        <v>102</v>
      </c>
      <c r="BZ7" s="24">
        <v>52.05</v>
      </c>
      <c r="CA7" s="24">
        <v>56.93</v>
      </c>
      <c r="CB7" s="24" t="s">
        <v>102</v>
      </c>
      <c r="CC7" s="24" t="s">
        <v>102</v>
      </c>
      <c r="CD7" s="24" t="s">
        <v>102</v>
      </c>
      <c r="CE7" s="24" t="s">
        <v>102</v>
      </c>
      <c r="CF7" s="24">
        <v>434.26</v>
      </c>
      <c r="CG7" s="24" t="s">
        <v>102</v>
      </c>
      <c r="CH7" s="24" t="s">
        <v>102</v>
      </c>
      <c r="CI7" s="24" t="s">
        <v>102</v>
      </c>
      <c r="CJ7" s="24" t="s">
        <v>102</v>
      </c>
      <c r="CK7" s="24">
        <v>301.86</v>
      </c>
      <c r="CL7" s="24">
        <v>271.14999999999998</v>
      </c>
      <c r="CM7" s="24" t="s">
        <v>102</v>
      </c>
      <c r="CN7" s="24" t="s">
        <v>102</v>
      </c>
      <c r="CO7" s="24" t="s">
        <v>102</v>
      </c>
      <c r="CP7" s="24" t="s">
        <v>102</v>
      </c>
      <c r="CQ7" s="24">
        <v>33.72</v>
      </c>
      <c r="CR7" s="24" t="s">
        <v>102</v>
      </c>
      <c r="CS7" s="24" t="s">
        <v>102</v>
      </c>
      <c r="CT7" s="24" t="s">
        <v>102</v>
      </c>
      <c r="CU7" s="24" t="s">
        <v>102</v>
      </c>
      <c r="CV7" s="24">
        <v>46.25</v>
      </c>
      <c r="CW7" s="24">
        <v>49.87</v>
      </c>
      <c r="CX7" s="24" t="s">
        <v>102</v>
      </c>
      <c r="CY7" s="24" t="s">
        <v>102</v>
      </c>
      <c r="CZ7" s="24" t="s">
        <v>102</v>
      </c>
      <c r="DA7" s="24" t="s">
        <v>102</v>
      </c>
      <c r="DB7" s="24">
        <v>100</v>
      </c>
      <c r="DC7" s="24" t="s">
        <v>102</v>
      </c>
      <c r="DD7" s="24" t="s">
        <v>102</v>
      </c>
      <c r="DE7" s="24" t="s">
        <v>102</v>
      </c>
      <c r="DF7" s="24" t="s">
        <v>102</v>
      </c>
      <c r="DG7" s="24">
        <v>83.96</v>
      </c>
      <c r="DH7" s="24">
        <v>87.54</v>
      </c>
      <c r="DI7" s="24" t="s">
        <v>102</v>
      </c>
      <c r="DJ7" s="24" t="s">
        <v>102</v>
      </c>
      <c r="DK7" s="24" t="s">
        <v>102</v>
      </c>
      <c r="DL7" s="24" t="s">
        <v>102</v>
      </c>
      <c r="DM7" s="24">
        <v>51.99</v>
      </c>
      <c r="DN7" s="24" t="s">
        <v>102</v>
      </c>
      <c r="DO7" s="24" t="s">
        <v>102</v>
      </c>
      <c r="DP7" s="24" t="s">
        <v>102</v>
      </c>
      <c r="DQ7" s="24" t="s">
        <v>102</v>
      </c>
      <c r="DR7" s="24">
        <v>25.46</v>
      </c>
      <c r="DS7" s="24">
        <v>28.42</v>
      </c>
      <c r="DT7" s="24" t="s">
        <v>102</v>
      </c>
      <c r="DU7" s="24" t="s">
        <v>102</v>
      </c>
      <c r="DV7" s="24" t="s">
        <v>102</v>
      </c>
      <c r="DW7" s="24" t="s">
        <v>102</v>
      </c>
      <c r="DX7" s="24">
        <v>0</v>
      </c>
      <c r="DY7" s="24" t="s">
        <v>102</v>
      </c>
      <c r="DZ7" s="24" t="s">
        <v>102</v>
      </c>
      <c r="EA7" s="24" t="s">
        <v>102</v>
      </c>
      <c r="EB7" s="24" t="s">
        <v>102</v>
      </c>
      <c r="EC7" s="24">
        <v>0.19</v>
      </c>
      <c r="ED7" s="24">
        <v>0.08</v>
      </c>
      <c r="EE7" s="24" t="s">
        <v>102</v>
      </c>
      <c r="EF7" s="24" t="s">
        <v>102</v>
      </c>
      <c r="EG7" s="24" t="s">
        <v>102</v>
      </c>
      <c r="EH7" s="24" t="s">
        <v>102</v>
      </c>
      <c r="EI7" s="24">
        <v>0</v>
      </c>
      <c r="EJ7" s="24" t="s">
        <v>102</v>
      </c>
      <c r="EK7" s="24" t="s">
        <v>102</v>
      </c>
      <c r="EL7" s="24" t="s">
        <v>102</v>
      </c>
      <c r="EM7" s="24" t="s">
        <v>102</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鴫原 絵梨香</cp:lastModifiedBy>
  <dcterms:created xsi:type="dcterms:W3CDTF">2025-01-24T07:16:08Z</dcterms:created>
  <dcterms:modified xsi:type="dcterms:W3CDTF">2025-03-05T02:29:24Z</dcterms:modified>
  <cp:category/>
</cp:coreProperties>
</file>