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0.152.26.11\令和6年度\8.衛生\B.環境衛生\1.合併浄化槽\01 照会・回答\070123_【照会_2月5日（水）期限】公営企業に係る経営比較分析表（令和5年度決算）の分析等について\回答\"/>
    </mc:Choice>
  </mc:AlternateContent>
  <xr:revisionPtr revIDLastSave="0" documentId="13_ncr:1_{BE24CA99-45E9-47C8-A98A-69E209CB3A9F}" xr6:coauthVersionLast="45" xr6:coauthVersionMax="45" xr10:uidLastSave="{00000000-0000-0000-0000-000000000000}"/>
  <workbookProtection workbookAlgorithmName="SHA-512" workbookHashValue="KKaiZQz5KUi7K78eSdEAykVwOsIkQ+u8SbOS9uPl8BdNDIFwdK2ORCt8rgOK9fpQlAqQV/gchkpHizVLHzla3w==" workbookSaltValue="Co5QC8DmRjU1cZYY1zJM6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I10" i="4"/>
  <c r="AL8" i="4"/>
  <c r="P8" i="4"/>
  <c r="I8" i="4"/>
</calcChain>
</file>

<file path=xl/sharedStrings.xml><?xml version="1.0" encoding="utf-8"?>
<sst xmlns="http://schemas.openxmlformats.org/spreadsheetml/2006/main" count="246" uniqueCount="118">
  <si>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</si>
  <si>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</si>
  <si>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</si>
  <si>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</si>
  <si>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</si>
  <si>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</si>
  <si>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</si>
  <si>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</si>
  <si>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</si>
  <si>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</si>
  <si>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</si>
  <si>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</si>
  <si>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</si>
  <si>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</si>
  <si>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</si>
  <si>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</si>
  <si>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</si>
  <si>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</si>
  <si>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</si>
  <si>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</si>
  <si>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</si>
  <si>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</si>
  <si>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</si>
  <si>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</si>
  <si>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</si>
  <si>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</si>
  <si>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</si>
  <si>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</si>
  <si>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</si>
  <si>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</si>
  <si>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</si>
  <si>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</si>
  <si>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</si>
  <si>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</si>
  <si>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</si>
  <si>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</si>
  <si>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</si>
  <si>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</si>
  <si>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</si>
  <si>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</si>
  <si>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</si>
  <si>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</si>
  <si>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</si>
  <si>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</si>
  <si>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</si>
  <si>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</si>
  <si>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</si>
  <si>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</si>
  <si>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</si>
  <si>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</si>
  <si>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</si>
  <si>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</si>
  <si>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</si>
  <si>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</si>
  <si>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</si>
  <si>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</si>
  <si>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</si>
  <si>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</si>
  <si>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</si>
  <si>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</si>
  <si>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</si>
  <si>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</si>
  <si>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</si>
  <si>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</si>
  <si>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</si>
  <si>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</si>
  <si>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</si>
  <si>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</si>
  <si>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</si>
  <si>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</si>
  <si>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</si>
  <si>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</si>
  <si>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</si>
  <si>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</si>
  <si>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</si>
  <si>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</si>
  <si>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</si>
  <si>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</si>
  <si>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</si>
  <si>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</si>
  <si>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</si>
  <si>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</si>
  <si>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</si>
  <si>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</si>
  <si>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</si>
  <si>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</si>
  <si>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</si>
  <si>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</si>
  <si>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</si>
  <si>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</si>
  <si>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</si>
  <si>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</si>
  <si>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</si>
  <si>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</si>
  <si>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</si>
  <si>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</si>
  <si>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</si>
  <si>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</si>
  <si>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小野町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</si>
  <si>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</si>
  <si>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</si>
  <si>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</si>
  <si>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</si>
  <si>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</si>
  <si>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</si>
  <si>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</si>
  <si>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</si>
  <si>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</si>
  <si>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</si>
  <si>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</si>
  <si>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</si>
  <si>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</si>
  <si>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</si>
  <si>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</si>
  <si>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</si>
  <si>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</si>
  <si>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地方債償還金の額が高額となっていることから、収益的収支比率は100％を下回る状態が続いている。経費の大半は法定検査や保守点検などの維持管理に必要な費用であり削減が困難であるため、今後は使用料の見直しについて検討が必要である。
④一般会計からの繰入金により類似団体平均よりも低い比率となっている。今後も毎年度、起債借入が想定されるため、過疎債等を活用した経営を行っていく。
⑤経費回収率は年々減少傾向にあり、汚水処理費の半分以上を一般会計からの繰入金に依存している状況となっている。事業開始から10年以上が経過し、経年劣化等による浄化槽の修繕も今後さらに増加が見込まれるため、使用料の見直しが必要である。
⑥類似団体の平均を下回っているものの、年々増加傾向にある。整備基数の増加に伴い維持管理費を含む必要経費も増加していくため、今後も不要経費の削減に努める。
⑦利用率は100％で類似団体と比較しても上回っており、利用状況に対して適正な規模となっている。引き続き利用率維持に努める。
⑧水洗化率は100％となっており、投資費用に対して一定の効果が見られ、適切に汚水処理が行われていると考えられる。水質保全や環境衛生の観点から引き続き水洗化率維持に努める。</t>
    <rPh sb="10" eb="12">
      <t>コウガク</t>
    </rPh>
    <rPh sb="23" eb="26">
      <t>シュウエキテキ</t>
    </rPh>
    <rPh sb="26" eb="28">
      <t>シュウシ</t>
    </rPh>
    <rPh sb="28" eb="30">
      <t>ヒリツ</t>
    </rPh>
    <rPh sb="42" eb="43">
      <t>ツヅ</t>
    </rPh>
    <rPh sb="48" eb="50">
      <t>ケイヒ</t>
    </rPh>
    <rPh sb="51" eb="53">
      <t>タイハン</t>
    </rPh>
    <rPh sb="54" eb="56">
      <t>ホウテイ</t>
    </rPh>
    <rPh sb="56" eb="58">
      <t>ケンサ</t>
    </rPh>
    <rPh sb="59" eb="61">
      <t>ホシュ</t>
    </rPh>
    <rPh sb="61" eb="63">
      <t>テンケン</t>
    </rPh>
    <rPh sb="71" eb="73">
      <t>ヒツヨウ</t>
    </rPh>
    <rPh sb="74" eb="76">
      <t>ヒヨウ</t>
    </rPh>
    <rPh sb="79" eb="81">
      <t>サクゲン</t>
    </rPh>
    <rPh sb="82" eb="84">
      <t>コンナン</t>
    </rPh>
    <rPh sb="90" eb="92">
      <t>コンゴ</t>
    </rPh>
    <rPh sb="104" eb="106">
      <t>ケントウ</t>
    </rPh>
    <rPh sb="151" eb="154">
      <t>マイネンド</t>
    </rPh>
    <rPh sb="155" eb="157">
      <t>キサイ</t>
    </rPh>
    <rPh sb="157" eb="159">
      <t>カリイレ</t>
    </rPh>
    <rPh sb="160" eb="162">
      <t>ソウテイ</t>
    </rPh>
    <rPh sb="171" eb="172">
      <t>トウ</t>
    </rPh>
    <rPh sb="173" eb="175">
      <t>カツヨウ</t>
    </rPh>
    <rPh sb="177" eb="179">
      <t>ケイエイ</t>
    </rPh>
    <rPh sb="180" eb="181">
      <t>オコナ</t>
    </rPh>
    <rPh sb="188" eb="190">
      <t>ケイヒ</t>
    </rPh>
    <rPh sb="190" eb="192">
      <t>カイシュウ</t>
    </rPh>
    <rPh sb="192" eb="193">
      <t>リツ</t>
    </rPh>
    <rPh sb="194" eb="196">
      <t>ネンネン</t>
    </rPh>
    <rPh sb="196" eb="198">
      <t>ゲンショウ</t>
    </rPh>
    <rPh sb="198" eb="200">
      <t>ケイコウ</t>
    </rPh>
    <rPh sb="204" eb="206">
      <t>オスイ</t>
    </rPh>
    <rPh sb="206" eb="208">
      <t>ショリ</t>
    </rPh>
    <rPh sb="208" eb="209">
      <t>ヒ</t>
    </rPh>
    <rPh sb="210" eb="212">
      <t>ハンブン</t>
    </rPh>
    <rPh sb="212" eb="214">
      <t>イジョウ</t>
    </rPh>
    <rPh sb="241" eb="243">
      <t>ジギョウ</t>
    </rPh>
    <rPh sb="243" eb="245">
      <t>カイシ</t>
    </rPh>
    <rPh sb="249" eb="252">
      <t>ネンイジョウ</t>
    </rPh>
    <rPh sb="253" eb="255">
      <t>ケイカ</t>
    </rPh>
    <rPh sb="257" eb="259">
      <t>ケイネン</t>
    </rPh>
    <rPh sb="259" eb="261">
      <t>レッカ</t>
    </rPh>
    <rPh sb="261" eb="262">
      <t>トウ</t>
    </rPh>
    <rPh sb="265" eb="268">
      <t>ジョウカソウ</t>
    </rPh>
    <rPh sb="269" eb="271">
      <t>シュウゼン</t>
    </rPh>
    <rPh sb="272" eb="274">
      <t>コンゴ</t>
    </rPh>
    <rPh sb="277" eb="279">
      <t>ゾウカ</t>
    </rPh>
    <rPh sb="280" eb="282">
      <t>ミコ</t>
    </rPh>
    <rPh sb="322" eb="324">
      <t>ネンネン</t>
    </rPh>
    <rPh sb="324" eb="326">
      <t>ゾウカ</t>
    </rPh>
    <rPh sb="326" eb="328">
      <t>ケイコウ</t>
    </rPh>
    <rPh sb="332" eb="334">
      <t>セイビ</t>
    </rPh>
    <rPh sb="334" eb="336">
      <t>キスウ</t>
    </rPh>
    <rPh sb="337" eb="339">
      <t>ゾウカ</t>
    </rPh>
    <rPh sb="340" eb="341">
      <t>トモナ</t>
    </rPh>
    <rPh sb="342" eb="344">
      <t>イジ</t>
    </rPh>
    <rPh sb="344" eb="347">
      <t>カンリヒ</t>
    </rPh>
    <rPh sb="348" eb="349">
      <t>フク</t>
    </rPh>
    <rPh sb="350" eb="352">
      <t>ヒツヨウ</t>
    </rPh>
    <rPh sb="352" eb="354">
      <t>ケイヒ</t>
    </rPh>
    <rPh sb="355" eb="357">
      <t>ゾウカ</t>
    </rPh>
    <rPh sb="364" eb="366">
      <t>コンゴ</t>
    </rPh>
    <rPh sb="367" eb="369">
      <t>フヨウ</t>
    </rPh>
    <rPh sb="369" eb="371">
      <t>ケイヒ</t>
    </rPh>
    <rPh sb="372" eb="374">
      <t>サクゲン</t>
    </rPh>
    <rPh sb="375" eb="376">
      <t>ツト</t>
    </rPh>
    <phoneticPr fontId="4"/>
  </si>
  <si>
    <t>浄化槽整備基数の増加に伴い、保守点検費用や法定検査費用、また経年劣化による修繕費などの必要経費がさらに増加していくと見込まれる。事業開始から10年以上が経過しているが、設置分担金や使用料については見直しを行っていないため、経営状況を的確に分析した上で設置分担金や使用料の見直しを早期に行う必要がある。</t>
    <rPh sb="8" eb="10">
      <t>ゾウカ</t>
    </rPh>
    <rPh sb="11" eb="12">
      <t>トモナ</t>
    </rPh>
    <rPh sb="14" eb="16">
      <t>ホシュ</t>
    </rPh>
    <rPh sb="16" eb="18">
      <t>テンケン</t>
    </rPh>
    <rPh sb="18" eb="20">
      <t>ヒヨウ</t>
    </rPh>
    <rPh sb="21" eb="23">
      <t>ホウテイ</t>
    </rPh>
    <rPh sb="23" eb="25">
      <t>ケンサ</t>
    </rPh>
    <rPh sb="25" eb="27">
      <t>ヒヨウ</t>
    </rPh>
    <rPh sb="30" eb="32">
      <t>ケイネン</t>
    </rPh>
    <rPh sb="32" eb="34">
      <t>レッカ</t>
    </rPh>
    <rPh sb="37" eb="40">
      <t>シュウゼンヒ</t>
    </rPh>
    <rPh sb="43" eb="45">
      <t>ヒツヨウ</t>
    </rPh>
    <rPh sb="45" eb="47">
      <t>ケイヒ</t>
    </rPh>
    <rPh sb="64" eb="66">
      <t>ジギョウ</t>
    </rPh>
    <rPh sb="66" eb="68">
      <t>カイシ</t>
    </rPh>
    <rPh sb="72" eb="75">
      <t>ネンイジョウ</t>
    </rPh>
    <rPh sb="76" eb="78">
      <t>ケイカ</t>
    </rPh>
    <rPh sb="84" eb="86">
      <t>セッチ</t>
    </rPh>
    <rPh sb="86" eb="89">
      <t>ブンタンキン</t>
    </rPh>
    <rPh sb="90" eb="92">
      <t>シヨウ</t>
    </rPh>
    <rPh sb="92" eb="93">
      <t>リョウ</t>
    </rPh>
    <rPh sb="98" eb="100">
      <t>ミナオ</t>
    </rPh>
    <rPh sb="102" eb="103">
      <t>オコナ</t>
    </rPh>
    <rPh sb="111" eb="113">
      <t>ケイエイ</t>
    </rPh>
    <rPh sb="113" eb="115">
      <t>ジョウキョウ</t>
    </rPh>
    <rPh sb="116" eb="118">
      <t>テキカク</t>
    </rPh>
    <rPh sb="119" eb="121">
      <t>ブンセキ</t>
    </rPh>
    <rPh sb="123" eb="124">
      <t>ウエ</t>
    </rPh>
    <rPh sb="125" eb="127">
      <t>セッチ</t>
    </rPh>
    <rPh sb="127" eb="130">
      <t>ブンタンキン</t>
    </rPh>
    <rPh sb="131" eb="133">
      <t>シヨウ</t>
    </rPh>
    <rPh sb="133" eb="134">
      <t>リョウ</t>
    </rPh>
    <rPh sb="135" eb="137">
      <t>ミナオ</t>
    </rPh>
    <rPh sb="139" eb="141">
      <t>ソウキ</t>
    </rPh>
    <rPh sb="142" eb="143">
      <t>オコナヒツヨウ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</si>
</sst>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7F-4D8E-8D31-31BB3E963BD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B7F-4D8E-8D31-31BB3E963BD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605-41DF-B4B0-515DEEC7CC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58.02</c:v>
                </c:pt>
              </c:numCache>
            </c:numRef>
          </c:val>
          <c:smooth val="0"/>
          <c:extLst>
            <c:ext xmlns:c16="http://schemas.microsoft.com/office/drawing/2014/chart" uri="{C3380CC4-5D6E-409C-BE32-E72D297353CC}">
              <c16:uniqueId val="{00000001-E605-41DF-B4B0-515DEEC7CC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414-4D79-91B7-D0962A6587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63.66</c:v>
                </c:pt>
              </c:numCache>
            </c:numRef>
          </c:val>
          <c:smooth val="0"/>
          <c:extLst>
            <c:ext xmlns:c16="http://schemas.microsoft.com/office/drawing/2014/chart" uri="{C3380CC4-5D6E-409C-BE32-E72D297353CC}">
              <c16:uniqueId val="{00000001-F414-4D79-91B7-D0962A6587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88.92</c:v>
                </c:pt>
                <c:pt idx="1">
                  <c:v>89.61</c:v>
                </c:pt>
                <c:pt idx="2">
                  <c:v>85.95</c:v>
                </c:pt>
                <c:pt idx="3">
                  <c:v>77.989999999999995</c:v>
                </c:pt>
                <c:pt idx="4">
                  <c:v>83.38</c:v>
                </c:pt>
              </c:numCache>
            </c:numRef>
          </c:val>
          <c:extLst>
            <c:ext xmlns:c16="http://schemas.microsoft.com/office/drawing/2014/chart" uri="{C3380CC4-5D6E-409C-BE32-E72D297353CC}">
              <c16:uniqueId val="{00000000-E7B3-43E1-AC17-EC0F75B4A42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B3-43E1-AC17-EC0F75B4A42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F0-482E-9293-8471F63EF59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F0-482E-9293-8471F63EF59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C5-4C1C-BA24-CDE33011A1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C5-4C1C-BA24-CDE33011A1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82-4755-8940-4B4EC98F8A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82-4755-8940-4B4EC98F8A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79-4600-8551-9EDD5626C6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79-4600-8551-9EDD5626C6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30-4DE7-874C-6980774829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424.95</c:v>
                </c:pt>
              </c:numCache>
            </c:numRef>
          </c:val>
          <c:smooth val="0"/>
          <c:extLst>
            <c:ext xmlns:c16="http://schemas.microsoft.com/office/drawing/2014/chart" uri="{C3380CC4-5D6E-409C-BE32-E72D297353CC}">
              <c16:uniqueId val="{00000001-1630-4DE7-874C-6980774829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89.05</c:v>
                </c:pt>
                <c:pt idx="1">
                  <c:v>77.459999999999994</c:v>
                </c:pt>
                <c:pt idx="2">
                  <c:v>76.2</c:v>
                </c:pt>
                <c:pt idx="3">
                  <c:v>63.95</c:v>
                </c:pt>
                <c:pt idx="4">
                  <c:v>49.79</c:v>
                </c:pt>
              </c:numCache>
            </c:numRef>
          </c:val>
          <c:extLst>
            <c:ext xmlns:c16="http://schemas.microsoft.com/office/drawing/2014/chart" uri="{C3380CC4-5D6E-409C-BE32-E72D297353CC}">
              <c16:uniqueId val="{00000000-EF03-4169-B198-A15BE1F285A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41.67</c:v>
                </c:pt>
              </c:numCache>
            </c:numRef>
          </c:val>
          <c:smooth val="0"/>
          <c:extLst>
            <c:ext xmlns:c16="http://schemas.microsoft.com/office/drawing/2014/chart" uri="{C3380CC4-5D6E-409C-BE32-E72D297353CC}">
              <c16:uniqueId val="{00000001-EF03-4169-B198-A15BE1F285A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126.4</c:v>
                </c:pt>
                <c:pt idx="1">
                  <c:v>146.88</c:v>
                </c:pt>
                <c:pt idx="2">
                  <c:v>149.51</c:v>
                </c:pt>
                <c:pt idx="3">
                  <c:v>176.82</c:v>
                </c:pt>
                <c:pt idx="4">
                  <c:v>233.52</c:v>
                </c:pt>
              </c:numCache>
            </c:numRef>
          </c:val>
          <c:extLst>
            <c:ext xmlns:c16="http://schemas.microsoft.com/office/drawing/2014/chart" uri="{C3380CC4-5D6E-409C-BE32-E72D297353CC}">
              <c16:uniqueId val="{00000000-0F91-4C4E-8536-D20158952F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326.49</c:v>
                </c:pt>
              </c:numCache>
            </c:numRef>
          </c:val>
          <c:smooth val="0"/>
          <c:extLst>
            <c:ext xmlns:c16="http://schemas.microsoft.com/office/drawing/2014/chart" uri="{C3380CC4-5D6E-409C-BE32-E72D297353CC}">
              <c16:uniqueId val="{00000001-0F91-4C4E-8536-D20158952F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小野町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K3</v>
      </c>
      <c r="X8" s="34"/>
      <c r="Y8" s="34"/>
      <c r="Z8" s="34"/>
      <c r="AA8" s="34"/>
      <c r="AB8" s="34"/>
      <c r="AC8" s="34"/>
      <c r="AD8" s="35" t="str">
        <f>データ!$M$6</f>
        <v>非設置</v>
      </c>
      <c r="AE8" s="35"/>
      <c r="AF8" s="35"/>
      <c r="AG8" s="35"/>
      <c r="AH8" s="35"/>
      <c r="AI8" s="35"/>
      <c r="AJ8" s="35"/>
      <c r="AK8" s="3"/>
      <c r="AL8" s="36">
        <f>データ!S6</f>
        <v>9092</v>
      </c>
      <c r="AM8" s="36"/>
      <c r="AN8" s="36"/>
      <c r="AO8" s="36"/>
      <c r="AP8" s="36"/>
      <c r="AQ8" s="36"/>
      <c r="AR8" s="36"/>
      <c r="AS8" s="36"/>
      <c r="AT8" s="37">
        <f>データ!T6</f>
        <v>125.18</v>
      </c>
      <c r="AU8" s="37"/>
      <c r="AV8" s="37"/>
      <c r="AW8" s="37"/>
      <c r="AX8" s="37"/>
      <c r="AY8" s="37"/>
      <c r="AZ8" s="37"/>
      <c r="BA8" s="37"/>
      <c r="BB8" s="37">
        <f>データ!U6</f>
        <v>72.63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16.77</v>
      </c>
      <c r="Q10" s="37"/>
      <c r="R10" s="37"/>
      <c r="S10" s="37"/>
      <c r="T10" s="37"/>
      <c r="U10" s="37"/>
      <c r="V10" s="37"/>
      <c r="W10" s="37">
        <f>データ!Q6</f>
        <v>100</v>
      </c>
      <c r="X10" s="37"/>
      <c r="Y10" s="37"/>
      <c r="Z10" s="37"/>
      <c r="AA10" s="37"/>
      <c r="AB10" s="37"/>
      <c r="AC10" s="37"/>
      <c r="AD10" s="36">
        <f>データ!R6</f>
        <v>4950</v>
      </c>
      <c r="AE10" s="36"/>
      <c r="AF10" s="36"/>
      <c r="AG10" s="36"/>
      <c r="AH10" s="36"/>
      <c r="AI10" s="36"/>
      <c r="AJ10" s="36"/>
      <c r="AK10" s="2"/>
      <c r="AL10" s="36">
        <f>データ!V6</f>
        <v>1511</v>
      </c>
      <c r="AM10" s="36"/>
      <c r="AN10" s="36"/>
      <c r="AO10" s="36"/>
      <c r="AP10" s="36"/>
      <c r="AQ10" s="36"/>
      <c r="AR10" s="36"/>
      <c r="AS10" s="36"/>
      <c r="AT10" s="37">
        <f>データ!W6</f>
        <v>0.06</v>
      </c>
      <c r="AU10" s="37"/>
      <c r="AV10" s="37"/>
      <c r="AW10" s="37"/>
      <c r="AX10" s="37"/>
      <c r="AY10" s="37"/>
      <c r="AZ10" s="37"/>
      <c r="BA10" s="37"/>
      <c r="BB10" s="37">
        <f>データ!X6</f>
        <v>25183.33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m/oImcgrSNiwAcGVQZorRWYr4+vXvzMOPkRbwUACFQpI1Up94KMWmAk/xhcejp5BMkG6v84ozRoWHaLh7K9Ryw==" saltValue="0gh//bfLNYzb1pez2KEs2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75221</v>
      </c>
      <c r="D6" s="19">
        <f t="shared" si="3"/>
        <v>47</v>
      </c>
      <c r="E6" s="19">
        <f t="shared" si="3"/>
        <v>18</v>
      </c>
      <c r="F6" s="19">
        <f t="shared" si="3"/>
        <v>0</v>
      </c>
      <c r="G6" s="19">
        <f t="shared" si="3"/>
        <v>0</v>
      </c>
      <c r="H6" s="19" t="str">
        <f t="shared" si="3"/>
        <v>福島県　小野町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16.77</v>
      </c>
      <c r="Q6" s="20">
        <f t="shared" si="3"/>
        <v>100</v>
      </c>
      <c r="R6" s="20">
        <f t="shared" si="3"/>
        <v>4950</v>
      </c>
      <c r="S6" s="20">
        <f t="shared" si="3"/>
        <v>9092</v>
      </c>
      <c r="T6" s="20">
        <f t="shared" si="3"/>
        <v>125.18</v>
      </c>
      <c r="U6" s="20">
        <f t="shared" si="3"/>
        <v>72.63</v>
      </c>
      <c r="V6" s="20">
        <f t="shared" si="3"/>
        <v>1511</v>
      </c>
      <c r="W6" s="20">
        <f t="shared" si="3"/>
        <v>0.06</v>
      </c>
      <c r="X6" s="20">
        <f t="shared" si="3"/>
        <v>25183.33</v>
      </c>
      <c r="Y6" s="21">
        <f>IF(Y7="",NA(),Y7)</f>
        <v>88.92</v>
      </c>
      <c r="Z6" s="21">
        <f t="shared" ref="Z6:AH6" si="4">IF(Z7="",NA(),Z7)</f>
        <v>89.61</v>
      </c>
      <c r="AA6" s="21">
        <f t="shared" si="4"/>
        <v>85.95</v>
      </c>
      <c r="AB6" s="21">
        <f t="shared" si="4"/>
        <v>77.989999999999995</v>
      </c>
      <c r="AC6" s="21">
        <f t="shared" si="4"/>
        <v>83.38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421.25</v>
      </c>
      <c r="BL6" s="21">
        <f t="shared" si="7"/>
        <v>398.42</v>
      </c>
      <c r="BM6" s="21">
        <f t="shared" si="7"/>
        <v>393.35</v>
      </c>
      <c r="BN6" s="21">
        <f t="shared" si="7"/>
        <v>397.03</v>
      </c>
      <c r="BO6" s="21">
        <f t="shared" si="7"/>
        <v>424.95</v>
      </c>
      <c r="BP6" s="20" t="str">
        <f>IF(BP7="","",IF(BP7="-","【-】","【"&amp;SUBSTITUTE(TEXT(BP7,"#,##0.00"),"-","△")&amp;"】"))</f>
        <v>【349.83】</v>
      </c>
      <c r="BQ6" s="21">
        <f>IF(BQ7="",NA(),BQ7)</f>
        <v>89.05</v>
      </c>
      <c r="BR6" s="21">
        <f t="shared" ref="BR6:BZ6" si="8">IF(BR7="",NA(),BR7)</f>
        <v>77.459999999999994</v>
      </c>
      <c r="BS6" s="21">
        <f t="shared" si="8"/>
        <v>76.2</v>
      </c>
      <c r="BT6" s="21">
        <f t="shared" si="8"/>
        <v>63.95</v>
      </c>
      <c r="BU6" s="21">
        <f t="shared" si="8"/>
        <v>49.79</v>
      </c>
      <c r="BV6" s="21">
        <f t="shared" si="8"/>
        <v>53.23</v>
      </c>
      <c r="BW6" s="21">
        <f t="shared" si="8"/>
        <v>50.7</v>
      </c>
      <c r="BX6" s="21">
        <f t="shared" si="8"/>
        <v>48.13</v>
      </c>
      <c r="BY6" s="21">
        <f t="shared" si="8"/>
        <v>46.58</v>
      </c>
      <c r="BZ6" s="21">
        <f t="shared" si="8"/>
        <v>41.67</v>
      </c>
      <c r="CA6" s="20" t="str">
        <f>IF(CA7="","",IF(CA7="-","【-】","【"&amp;SUBSTITUTE(TEXT(CA7,"#,##0.00"),"-","△")&amp;"】"))</f>
        <v>【53.65】</v>
      </c>
      <c r="CB6" s="21">
        <f>IF(CB7="",NA(),CB7)</f>
        <v>126.4</v>
      </c>
      <c r="CC6" s="21">
        <f t="shared" ref="CC6:CK6" si="9">IF(CC7="",NA(),CC7)</f>
        <v>146.88</v>
      </c>
      <c r="CD6" s="21">
        <f t="shared" si="9"/>
        <v>149.51</v>
      </c>
      <c r="CE6" s="21">
        <f t="shared" si="9"/>
        <v>176.82</v>
      </c>
      <c r="CF6" s="21">
        <f t="shared" si="9"/>
        <v>233.52</v>
      </c>
      <c r="CG6" s="21">
        <f t="shared" si="9"/>
        <v>283.3</v>
      </c>
      <c r="CH6" s="21">
        <f t="shared" si="9"/>
        <v>289.81</v>
      </c>
      <c r="CI6" s="21">
        <f t="shared" si="9"/>
        <v>301.54000000000002</v>
      </c>
      <c r="CJ6" s="21">
        <f t="shared" si="9"/>
        <v>311.73</v>
      </c>
      <c r="CK6" s="21">
        <f t="shared" si="9"/>
        <v>326.49</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55.96</v>
      </c>
      <c r="CS6" s="21">
        <f t="shared" si="10"/>
        <v>56.45</v>
      </c>
      <c r="CT6" s="21">
        <f t="shared" si="10"/>
        <v>58.26</v>
      </c>
      <c r="CU6" s="21">
        <f t="shared" si="10"/>
        <v>56.76</v>
      </c>
      <c r="CV6" s="21">
        <f t="shared" si="10"/>
        <v>58.02</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66.430000000000007</v>
      </c>
      <c r="DF6" s="21">
        <f t="shared" si="11"/>
        <v>66.88</v>
      </c>
      <c r="DG6" s="21">
        <f t="shared" si="11"/>
        <v>63.66</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75221</v>
      </c>
      <c r="D7" s="23">
        <v>47</v>
      </c>
      <c r="E7" s="23">
        <v>18</v>
      </c>
      <c r="F7" s="23">
        <v>0</v>
      </c>
      <c r="G7" s="23">
        <v>0</v>
      </c>
      <c r="H7" s="23" t="s">
        <v>98</v>
      </c>
      <c r="I7" s="23" t="s">
        <v>99</v>
      </c>
      <c r="J7" s="23" t="s">
        <v>100</v>
      </c>
      <c r="K7" s="23" t="s">
        <v>101</v>
      </c>
      <c r="L7" s="23" t="s">
        <v>102</v>
      </c>
      <c r="M7" s="23" t="s">
        <v>103</v>
      </c>
      <c r="N7" s="24" t="s">
        <v>104</v>
      </c>
      <c r="O7" s="24" t="s">
        <v>105</v>
      </c>
      <c r="P7" s="24">
        <v>16.77</v>
      </c>
      <c r="Q7" s="24">
        <v>100</v>
      </c>
      <c r="R7" s="24">
        <v>4950</v>
      </c>
      <c r="S7" s="24">
        <v>9092</v>
      </c>
      <c r="T7" s="24">
        <v>125.18</v>
      </c>
      <c r="U7" s="24">
        <v>72.63</v>
      </c>
      <c r="V7" s="24">
        <v>1511</v>
      </c>
      <c r="W7" s="24">
        <v>0.06</v>
      </c>
      <c r="X7" s="24">
        <v>25183.33</v>
      </c>
      <c r="Y7" s="24">
        <v>88.92</v>
      </c>
      <c r="Z7" s="24">
        <v>89.61</v>
      </c>
      <c r="AA7" s="24">
        <v>85.95</v>
      </c>
      <c r="AB7" s="24">
        <v>77.989999999999995</v>
      </c>
      <c r="AC7" s="24">
        <v>83.38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421.25</v>
      </c>
      <c r="BL7" s="24">
        <v>398.42</v>
      </c>
      <c r="BM7" s="24">
        <v>393.35</v>
      </c>
      <c r="BN7" s="24">
        <v>397.03</v>
      </c>
      <c r="BO7" s="24">
        <v>424.95</v>
      </c>
      <c r="BP7" s="24">
        <v>349.83</v>
      </c>
      <c r="BQ7" s="24">
        <v>89.05</v>
      </c>
      <c r="BR7" s="24">
        <v>77.459999999999994</v>
      </c>
      <c r="BS7" s="24">
        <v>76.2</v>
      </c>
      <c r="BT7" s="24">
        <v>63.95</v>
      </c>
      <c r="BU7" s="24">
        <v>49.79</v>
      </c>
      <c r="BV7" s="24">
        <v>53.23</v>
      </c>
      <c r="BW7" s="24">
        <v>50.7</v>
      </c>
      <c r="BX7" s="24">
        <v>48.13</v>
      </c>
      <c r="BY7" s="24">
        <v>46.58</v>
      </c>
      <c r="BZ7" s="24">
        <v>41.67</v>
      </c>
      <c r="CA7" s="24">
        <v>53.65</v>
      </c>
      <c r="CB7" s="24">
        <v>126.4</v>
      </c>
      <c r="CC7" s="24">
        <v>146.88</v>
      </c>
      <c r="CD7" s="24">
        <v>149.51</v>
      </c>
      <c r="CE7" s="24">
        <v>176.82</v>
      </c>
      <c r="CF7" s="24">
        <v>233.52</v>
      </c>
      <c r="CG7" s="24">
        <v>283.3</v>
      </c>
      <c r="CH7" s="24">
        <v>289.81</v>
      </c>
      <c r="CI7" s="24">
        <v>301.54000000000002</v>
      </c>
      <c r="CJ7" s="24">
        <v>311.73</v>
      </c>
      <c r="CK7" s="24">
        <v>326.49</v>
      </c>
      <c r="CL7" s="24">
        <v>307.86</v>
      </c>
      <c r="CM7" s="24">
        <v>100</v>
      </c>
      <c r="CN7" s="24">
        <v>100</v>
      </c>
      <c r="CO7" s="24">
        <v>100</v>
      </c>
      <c r="CP7" s="24">
        <v>100</v>
      </c>
      <c r="CQ7" s="24">
        <v>100</v>
      </c>
      <c r="CR7" s="24">
        <v>55.96</v>
      </c>
      <c r="CS7" s="24">
        <v>56.45</v>
      </c>
      <c r="CT7" s="24">
        <v>58.26</v>
      </c>
      <c r="CU7" s="24">
        <v>56.76</v>
      </c>
      <c r="CV7" s="24">
        <v>58.02</v>
      </c>
      <c r="CW7" s="24">
        <v>54.61</v>
      </c>
      <c r="CX7" s="24">
        <v>100</v>
      </c>
      <c r="CY7" s="24">
        <v>100</v>
      </c>
      <c r="CZ7" s="24">
        <v>100</v>
      </c>
      <c r="DA7" s="24">
        <v>100</v>
      </c>
      <c r="DB7" s="24">
        <v>100</v>
      </c>
      <c r="DC7" s="24">
        <v>60.12</v>
      </c>
      <c r="DD7" s="24">
        <v>54.99</v>
      </c>
      <c r="DE7" s="24">
        <v>66.430000000000007</v>
      </c>
      <c r="DF7" s="24">
        <v>66.88</v>
      </c>
      <c r="DG7" s="24">
        <v>63.66</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鈴木健之</cp:lastModifiedBy>
  <cp:lastPrinted>2025-02-05T10:37:16Z</cp:lastPrinted>
  <dcterms:created xsi:type="dcterms:W3CDTF">2025-01-24T07:40:08Z</dcterms:created>
  <dcterms:modified xsi:type="dcterms:W3CDTF">2025-02-05T10:40:54Z</dcterms:modified>
  <cp:category/>
</cp:coreProperties>
</file>