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521三春町○\"/>
    </mc:Choice>
  </mc:AlternateContent>
  <workbookProtection workbookAlgorithmName="SHA-512" workbookHashValue="bNeu3g8KeHBnbcbt7XnUHoikzxi+JxxdgVn/pOPPRbA91cJlTuTU5kIskJEMg/ZaYOp7U1BJX2Xd6HUj/fr+dg==" workbookSaltValue="h8mn9+hQG++dZoNLJE14Hg==" workbookSpinCount="100000" lockStructure="1"/>
  <bookViews>
    <workbookView xWindow="0" yWindow="0" windowWidth="23040" windowHeight="921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<sst xmlns="http://schemas.openxmlformats.org/spreadsheetml/2006/main" count="253" uniqueCount="114">
  <si>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</si>
  <si>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</si>
  <si>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</si>
  <si>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</si>
  <si>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</si>
  <si>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個別排水処理</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</si>
  <si>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</si>
  <si>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</si>
  <si>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</si>
  <si>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</si>
  <si>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</si>
  <si>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</si>
  <si>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</si>
  <si>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</si>
  <si>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</si>
  <si>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</si>
  <si>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</si>
  <si>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</si>
  <si>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</si>
  <si>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</si>
  <si>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</si>
  <si>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</si>
  <si>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</si>
  <si>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</si>
  <si>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</si>
  <si>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</si>
  <si>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</si>
  <si>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</si>
  <si>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</si>
  <si>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</si>
  <si>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</si>
  <si>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</si>
  <si>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</si>
  <si>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</si>
  <si>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</si>
  <si>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</si>
  <si>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</si>
  <si>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</si>
  <si>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</si>
  <si>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</si>
  <si>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</si>
  <si>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</si>
  <si>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</si>
  <si>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</si>
  <si>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</si>
  <si>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</si>
  <si>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</si>
  <si>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</si>
  <si>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</si>
  <si>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</si>
  <si>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</si>
  <si>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</si>
  <si>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</si>
  <si>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</si>
  <si>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</si>
  <si>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</si>
  <si>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</si>
  <si>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</si>
  <si>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</si>
  <si>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</si>
  <si>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</si>
  <si>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</si>
  <si>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</si>
  <si>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</si>
  <si>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</si>
  <si>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</si>
  <si>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</si>
  <si>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</si>
  <si>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</si>
  <si>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</si>
  <si>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</si>
  <si>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</si>
  <si>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</si>
  <si>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</si>
  <si>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</si>
  <si>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</si>
  <si>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</si>
  <si>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</si>
  <si>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</si>
  <si>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</si>
  <si>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</si>
  <si>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</si>
  <si>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</si>
  <si>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</si>
  <si>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</si>
  <si>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</si>
  <si>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</si>
  <si>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</si>
  <si>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</si>
  <si>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</si>
  <si>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</si>
  <si>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</si>
  <si>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</si>
  <si>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</si>
  <si>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</si>
  <si>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</si>
  <si>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</si>
  <si>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</si>
  <si>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</si>
  <si>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</si>
  <si>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</si>
  <si>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</si>
  <si>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</si>
  <si>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</si>
  <si>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</si>
  <si>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</si>
  <si>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</si>
  <si>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</si>
  <si>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</si>
  <si>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</si>
  <si>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</si>
  <si>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浄化槽の法廷耐用年数は28年であり、修繕が必要となる箇所はブロワーに集中する。そのため、安価で修繕可能なことから減価償却費が進んでも機能に問題はない。</t>
    <rPh sb="0" eb="3">
      <t>ジョウカソウ</t>
    </rPh>
    <rPh sb="4" eb="6">
      <t>ホウテイ</t>
    </rPh>
    <rPh sb="6" eb="8">
      <t>タイヨウ</t>
    </rPh>
    <rPh sb="8" eb="10">
      <t>ネンスウ</t>
    </rPh>
    <rPh sb="13" eb="14">
      <t>ネン</t>
    </rPh>
    <rPh sb="18" eb="20">
      <t>シュウゼン</t>
    </rPh>
    <rPh sb="21" eb="23">
      <t>ヒツヨウ</t>
    </rPh>
    <rPh sb="26" eb="28">
      <t>カショ</t>
    </rPh>
    <rPh sb="34" eb="36">
      <t>シュウチュウ</t>
    </rPh>
    <rPh sb="44" eb="46">
      <t>アンカ</t>
    </rPh>
    <rPh sb="47" eb="49">
      <t>シュウゼン</t>
    </rPh>
    <rPh sb="49" eb="51">
      <t>カノウ</t>
    </rPh>
    <rPh sb="56" eb="58">
      <t>ゲンカ</t>
    </rPh>
    <rPh sb="58" eb="61">
      <t>ショウキャクヒ</t>
    </rPh>
    <rPh sb="62" eb="63">
      <t>スス</t>
    </rPh>
    <rPh sb="66" eb="68">
      <t>キノウ</t>
    </rPh>
    <rPh sb="69" eb="71">
      <t>モンダイ</t>
    </rPh>
    <phoneticPr fontId="1"/>
  </si>
  <si>
    <t>①経常収支比率についてはここ数年、70～80％台で推移している。今後、料金改定を視野に状況を注視したい。
②累積欠損については、短期間での改善は難しいが、悪化させないよう経営努力を行う。
③流動比率は100％を切っている状態となっているが、流動負債の大部分を占める償還元金については、一般会計から繰り入れることと協議済みなので問題ない。
⑤経費回収率が100％を切っているので、悪化させないよう、さらなる経営努力を行う。
⑥汚水処理原価については、全国平均と比べて低い。経費回収率が100％を切っていることから、料金改定を視野に検討を進めたい。
⑦施設の利用率については、汚水処理量からの算出のため、70％台であるが、設置した浄化槽はほぼ100％稼働している。
⑧水洗化率についてひゃ、統計上100％であるが、事業体松竹には見なし浄化槽が多数あるので、今後もさらなる浄化槽の設置が必要である。</t>
    <rPh sb="1" eb="3">
      <t>ケイジョウ</t>
    </rPh>
    <rPh sb="3" eb="5">
      <t>シュウシ</t>
    </rPh>
    <rPh sb="5" eb="7">
      <t>ヒリツ</t>
    </rPh>
    <rPh sb="14" eb="16">
      <t>スウネン</t>
    </rPh>
    <rPh sb="23" eb="24">
      <t>ダイ</t>
    </rPh>
    <rPh sb="25" eb="27">
      <t>スイイ</t>
    </rPh>
    <rPh sb="32" eb="34">
      <t>コンゴ</t>
    </rPh>
    <rPh sb="35" eb="37">
      <t>リョウキン</t>
    </rPh>
    <rPh sb="37" eb="39">
      <t>カイテイ</t>
    </rPh>
    <rPh sb="40" eb="42">
      <t>シヤ</t>
    </rPh>
    <rPh sb="43" eb="45">
      <t>ジョウキョウ</t>
    </rPh>
    <rPh sb="46" eb="48">
      <t>チュウシ</t>
    </rPh>
    <rPh sb="54" eb="56">
      <t>ルイセキ</t>
    </rPh>
    <rPh sb="56" eb="58">
      <t>ケッソン</t>
    </rPh>
    <rPh sb="64" eb="66">
      <t>タンキ</t>
    </rPh>
    <rPh sb="66" eb="67">
      <t>カン</t>
    </rPh>
    <rPh sb="69" eb="71">
      <t>カイゼン</t>
    </rPh>
    <rPh sb="72" eb="73">
      <t>ムズカ</t>
    </rPh>
    <rPh sb="77" eb="79">
      <t>アッカ</t>
    </rPh>
    <rPh sb="85" eb="87">
      <t>ケイエイ</t>
    </rPh>
    <rPh sb="87" eb="89">
      <t>ドリョク</t>
    </rPh>
    <rPh sb="90" eb="91">
      <t>オコナ</t>
    </rPh>
    <rPh sb="95" eb="97">
      <t>リュウドウ</t>
    </rPh>
    <rPh sb="97" eb="99">
      <t>ヒリツ</t>
    </rPh>
    <rPh sb="105" eb="106">
      <t>キ</t>
    </rPh>
    <rPh sb="110" eb="112">
      <t>ジョウタイ</t>
    </rPh>
    <rPh sb="120" eb="122">
      <t>リュウドウ</t>
    </rPh>
    <rPh sb="122" eb="124">
      <t>フサイ</t>
    </rPh>
    <rPh sb="125" eb="128">
      <t>ダイブブン</t>
    </rPh>
    <rPh sb="129" eb="130">
      <t>シ</t>
    </rPh>
    <rPh sb="132" eb="134">
      <t>ショウカン</t>
    </rPh>
    <rPh sb="134" eb="136">
      <t>ガンキン</t>
    </rPh>
    <rPh sb="142" eb="144">
      <t>イッパン</t>
    </rPh>
    <rPh sb="144" eb="146">
      <t>カイケイ</t>
    </rPh>
    <rPh sb="148" eb="149">
      <t>ク</t>
    </rPh>
    <rPh sb="150" eb="151">
      <t>イ</t>
    </rPh>
    <rPh sb="156" eb="158">
      <t>キョウギ</t>
    </rPh>
    <rPh sb="158" eb="159">
      <t>ズ</t>
    </rPh>
    <rPh sb="163" eb="165">
      <t>モンダイ</t>
    </rPh>
    <rPh sb="170" eb="172">
      <t>ケイヒ</t>
    </rPh>
    <rPh sb="172" eb="175">
      <t>カイシュウリツ</t>
    </rPh>
    <rPh sb="181" eb="182">
      <t>キ</t>
    </rPh>
    <rPh sb="189" eb="191">
      <t>アッカ</t>
    </rPh>
    <rPh sb="202" eb="204">
      <t>ケイエイ</t>
    </rPh>
    <rPh sb="204" eb="206">
      <t>ドリョク</t>
    </rPh>
    <rPh sb="207" eb="208">
      <t>オコナ</t>
    </rPh>
    <rPh sb="212" eb="214">
      <t>オスイ</t>
    </rPh>
    <rPh sb="214" eb="216">
      <t>ショリ</t>
    </rPh>
    <rPh sb="216" eb="218">
      <t>ゲンカ</t>
    </rPh>
    <rPh sb="224" eb="226">
      <t>ゼンコク</t>
    </rPh>
    <rPh sb="226" eb="228">
      <t>ヘイキン</t>
    </rPh>
    <rPh sb="229" eb="230">
      <t>クラ</t>
    </rPh>
    <rPh sb="232" eb="233">
      <t>ヒク</t>
    </rPh>
    <rPh sb="235" eb="237">
      <t>ケイヒ</t>
    </rPh>
    <rPh sb="237" eb="240">
      <t>カイシュウリツ</t>
    </rPh>
    <rPh sb="246" eb="247">
      <t>キ</t>
    </rPh>
    <rPh sb="256" eb="258">
      <t>リョウキン</t>
    </rPh>
    <rPh sb="258" eb="260">
      <t>カイテイ</t>
    </rPh>
    <rPh sb="261" eb="263">
      <t>シヤ</t>
    </rPh>
    <rPh sb="264" eb="266">
      <t>ケントウ</t>
    </rPh>
    <rPh sb="267" eb="268">
      <t>スス</t>
    </rPh>
    <rPh sb="274" eb="276">
      <t>シセツ</t>
    </rPh>
    <rPh sb="277" eb="280">
      <t>リヨウリツ</t>
    </rPh>
    <rPh sb="286" eb="288">
      <t>オスイ</t>
    </rPh>
    <rPh sb="288" eb="291">
      <t>ショリリョウ</t>
    </rPh>
    <rPh sb="294" eb="296">
      <t>サンシュツ</t>
    </rPh>
    <rPh sb="303" eb="304">
      <t>ダイ</t>
    </rPh>
    <rPh sb="309" eb="311">
      <t>セッチ</t>
    </rPh>
    <rPh sb="313" eb="316">
      <t>ジョウカソウ</t>
    </rPh>
    <rPh sb="323" eb="325">
      <t>カドウ</t>
    </rPh>
    <rPh sb="332" eb="335">
      <t>スイセンカ</t>
    </rPh>
    <rPh sb="335" eb="336">
      <t>リツ</t>
    </rPh>
    <rPh sb="343" eb="346">
      <t>トウケイジョウ</t>
    </rPh>
    <rPh sb="355" eb="358">
      <t>ジギョウタイ</t>
    </rPh>
    <rPh sb="358" eb="360">
      <t>ショウチク</t>
    </rPh>
    <rPh sb="362" eb="363">
      <t>ミ</t>
    </rPh>
    <rPh sb="365" eb="368">
      <t>ジョウカソウ</t>
    </rPh>
    <rPh sb="369" eb="371">
      <t>タスウ</t>
    </rPh>
    <rPh sb="376" eb="378">
      <t>コンゴ</t>
    </rPh>
    <rPh sb="383" eb="386">
      <t>ジョウカソウ</t>
    </rPh>
    <rPh sb="387" eb="389">
      <t>セッチ</t>
    </rPh>
    <rPh sb="390" eb="392">
      <t>ヒツヨウ</t>
    </rPh>
    <phoneticPr fontId="1"/>
  </si>
  <si>
    <t>当町では、浄化槽など個別排水処理が下水道事業整備の一選択肢として認められているので、地区の特性に合わせ集合処理と個別処理を組み合わせ下水道事業を行っている。
個別排水処理である当該事業は、料金改定を視野に経営改善を検討したい。</t>
    <rPh sb="0" eb="2">
      <t>トウマチ</t>
    </rPh>
    <rPh sb="5" eb="8">
      <t>ジョウカソウ</t>
    </rPh>
    <rPh sb="10" eb="12">
      <t>コベツ</t>
    </rPh>
    <rPh sb="12" eb="14">
      <t>ハイスイ</t>
    </rPh>
    <rPh sb="14" eb="16">
      <t>ショリ</t>
    </rPh>
    <rPh sb="17" eb="20">
      <t>ゲスイドウ</t>
    </rPh>
    <rPh sb="20" eb="22">
      <t>ジギョウ</t>
    </rPh>
    <rPh sb="22" eb="24">
      <t>セイビ</t>
    </rPh>
    <rPh sb="25" eb="26">
      <t>イチ</t>
    </rPh>
    <rPh sb="26" eb="29">
      <t>センタクシ</t>
    </rPh>
    <rPh sb="32" eb="33">
      <t>ミト</t>
    </rPh>
    <rPh sb="42" eb="44">
      <t>チク</t>
    </rPh>
    <rPh sb="45" eb="47">
      <t>トクセイ</t>
    </rPh>
    <rPh sb="48" eb="49">
      <t>ア</t>
    </rPh>
    <rPh sb="51" eb="53">
      <t>シュウゴウ</t>
    </rPh>
    <rPh sb="53" eb="55">
      <t>ショリ</t>
    </rPh>
    <rPh sb="56" eb="58">
      <t>コベツ</t>
    </rPh>
    <rPh sb="58" eb="60">
      <t>ショリ</t>
    </rPh>
    <rPh sb="61" eb="62">
      <t>ク</t>
    </rPh>
    <rPh sb="63" eb="64">
      <t>ア</t>
    </rPh>
    <rPh sb="66" eb="69">
      <t>ゲスイドウ</t>
    </rPh>
    <rPh sb="69" eb="71">
      <t>ジギョウ</t>
    </rPh>
    <rPh sb="72" eb="73">
      <t>オコナ</t>
    </rPh>
    <rPh sb="79" eb="81">
      <t>コベツ</t>
    </rPh>
    <rPh sb="81" eb="83">
      <t>ハイスイ</t>
    </rPh>
    <rPh sb="83" eb="85">
      <t>ショリ</t>
    </rPh>
    <rPh sb="88" eb="90">
      <t>トウガイ</t>
    </rPh>
    <rPh sb="90" eb="92">
      <t>ジギョウ</t>
    </rPh>
    <rPh sb="94" eb="96">
      <t>リョウキン</t>
    </rPh>
    <rPh sb="96" eb="98">
      <t>カイテイ</t>
    </rPh>
    <rPh sb="99" eb="101">
      <t>シヤ</t>
    </rPh>
    <rPh sb="102" eb="104">
      <t>ケイエイ</t>
    </rPh>
    <rPh sb="104" eb="106">
      <t>カイゼン</t>
    </rPh>
    <rPh sb="107" eb="109">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</si>
</sst>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2B-4B62-8D05-AD7102CA29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2B-4B62-8D05-AD7102CA29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74.239999999999995</c:v>
                </c:pt>
                <c:pt idx="1">
                  <c:v>69.900000000000006</c:v>
                </c:pt>
                <c:pt idx="2">
                  <c:v>70.92</c:v>
                </c:pt>
                <c:pt idx="3">
                  <c:v>69.540000000000006</c:v>
                </c:pt>
                <c:pt idx="4">
                  <c:v>69.040000000000006</c:v>
                </c:pt>
              </c:numCache>
            </c:numRef>
          </c:val>
          <c:extLst>
            <c:ext xmlns:c16="http://schemas.microsoft.com/office/drawing/2014/chart" uri="{C3380CC4-5D6E-409C-BE32-E72D297353CC}">
              <c16:uniqueId val="{00000000-E764-4566-A1B5-D81ED07B88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E764-4566-A1B5-D81ED07B88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51E-4306-A52E-196BE78760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751E-4306-A52E-196BE78760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c:v>
                </c:pt>
                <c:pt idx="1">
                  <c:v>84.4</c:v>
                </c:pt>
                <c:pt idx="2">
                  <c:v>78.44</c:v>
                </c:pt>
                <c:pt idx="3">
                  <c:v>69.989999999999995</c:v>
                </c:pt>
                <c:pt idx="4">
                  <c:v>76.62</c:v>
                </c:pt>
              </c:numCache>
            </c:numRef>
          </c:val>
          <c:extLst>
            <c:ext xmlns:c16="http://schemas.microsoft.com/office/drawing/2014/chart" uri="{C3380CC4-5D6E-409C-BE32-E72D297353CC}">
              <c16:uniqueId val="{00000000-F554-44D7-831C-D94408F2C7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F554-44D7-831C-D94408F2C7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60.4</c:v>
                </c:pt>
                <c:pt idx="1">
                  <c:v>63.68</c:v>
                </c:pt>
                <c:pt idx="2">
                  <c:v>66.959999999999994</c:v>
                </c:pt>
                <c:pt idx="3">
                  <c:v>70.22</c:v>
                </c:pt>
                <c:pt idx="4">
                  <c:v>73.5</c:v>
                </c:pt>
              </c:numCache>
            </c:numRef>
          </c:val>
          <c:extLst>
            <c:ext xmlns:c16="http://schemas.microsoft.com/office/drawing/2014/chart" uri="{C3380CC4-5D6E-409C-BE32-E72D297353CC}">
              <c16:uniqueId val="{00000000-0938-4AE1-829D-B841C63847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0938-4AE1-829D-B841C63847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E8-4B95-8D8D-E896CD9AE4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E8-4B95-8D8D-E896CD9AE4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556.19000000000005</c:v>
                </c:pt>
                <c:pt idx="1">
                  <c:v>590.16999999999996</c:v>
                </c:pt>
                <c:pt idx="2">
                  <c:v>622.21</c:v>
                </c:pt>
                <c:pt idx="3">
                  <c:v>675.02</c:v>
                </c:pt>
                <c:pt idx="4">
                  <c:v>710.84</c:v>
                </c:pt>
              </c:numCache>
            </c:numRef>
          </c:val>
          <c:extLst>
            <c:ext xmlns:c16="http://schemas.microsoft.com/office/drawing/2014/chart" uri="{C3380CC4-5D6E-409C-BE32-E72D297353CC}">
              <c16:uniqueId val="{00000000-C312-4233-8396-5B83A05201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C312-4233-8396-5B83A05201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209.84</c:v>
                </c:pt>
                <c:pt idx="1">
                  <c:v>150.83000000000001</c:v>
                </c:pt>
                <c:pt idx="2">
                  <c:v>92.7</c:v>
                </c:pt>
                <c:pt idx="3">
                  <c:v>27.07</c:v>
                </c:pt>
                <c:pt idx="4">
                  <c:v>27</c:v>
                </c:pt>
              </c:numCache>
            </c:numRef>
          </c:val>
          <c:extLst>
            <c:ext xmlns:c16="http://schemas.microsoft.com/office/drawing/2014/chart" uri="{C3380CC4-5D6E-409C-BE32-E72D297353CC}">
              <c16:uniqueId val="{00000000-03A9-4A9E-AD7E-2293F91002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03A9-4A9E-AD7E-2293F91002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48-4310-AAC3-D8E3411871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F848-4310-AAC3-D8E3411871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67.900000000000006</c:v>
                </c:pt>
                <c:pt idx="1">
                  <c:v>84.54</c:v>
                </c:pt>
                <c:pt idx="2">
                  <c:v>83.23</c:v>
                </c:pt>
                <c:pt idx="3">
                  <c:v>84.5</c:v>
                </c:pt>
                <c:pt idx="4">
                  <c:v>84.98</c:v>
                </c:pt>
              </c:numCache>
            </c:numRef>
          </c:val>
          <c:extLst>
            <c:ext xmlns:c16="http://schemas.microsoft.com/office/drawing/2014/chart" uri="{C3380CC4-5D6E-409C-BE32-E72D297353CC}">
              <c16:uniqueId val="{00000000-E0C6-43BD-B4F6-EF78E83DED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E0C6-43BD-B4F6-EF78E83DED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177.47</c:v>
                </c:pt>
                <c:pt idx="1">
                  <c:v>150</c:v>
                </c:pt>
                <c:pt idx="2">
                  <c:v>150</c:v>
                </c:pt>
                <c:pt idx="3">
                  <c:v>150</c:v>
                </c:pt>
                <c:pt idx="4">
                  <c:v>150.01</c:v>
                </c:pt>
              </c:numCache>
            </c:numRef>
          </c:val>
          <c:extLst>
            <c:ext xmlns:c16="http://schemas.microsoft.com/office/drawing/2014/chart" uri="{C3380CC4-5D6E-409C-BE32-E72D297353CC}">
              <c16:uniqueId val="{00000000-C77A-4099-A9DE-82AA13C523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C77A-4099-A9DE-82AA13C523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【96.59】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【208.93】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【136.43】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【967.97】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【82.56】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【46.29】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【332.82】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【46.20】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【39.62】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0" workbookViewId="0">
      <selection activeCell="BL66" sqref="BL66:BZ8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福島県　三春町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11</v>
      </c>
      <c r="C7" s="29"/>
      <c r="D7" s="29"/>
      <c r="E7" s="29"/>
      <c r="F7" s="29"/>
      <c r="G7" s="29"/>
      <c r="H7" s="29"/>
      <c r="I7" s="29" t="s">
        <v>17</v>
      </c>
      <c r="J7" s="29"/>
      <c r="K7" s="29"/>
      <c r="L7" s="29"/>
      <c r="M7" s="29"/>
      <c r="N7" s="29"/>
      <c r="O7" s="29"/>
      <c r="P7" s="29" t="s">
        <v>10</v>
      </c>
      <c r="Q7" s="29"/>
      <c r="R7" s="29"/>
      <c r="S7" s="29"/>
      <c r="T7" s="29"/>
      <c r="U7" s="29"/>
      <c r="V7" s="29"/>
      <c r="W7" s="29" t="s">
        <v>1</v>
      </c>
      <c r="X7" s="29"/>
      <c r="Y7" s="29"/>
      <c r="Z7" s="29"/>
      <c r="AA7" s="29"/>
      <c r="AB7" s="29"/>
      <c r="AC7" s="29"/>
      <c r="AD7" s="29" t="s">
        <v>9</v>
      </c>
      <c r="AE7" s="29"/>
      <c r="AF7" s="29"/>
      <c r="AG7" s="29"/>
      <c r="AH7" s="29"/>
      <c r="AI7" s="29"/>
      <c r="AJ7" s="29"/>
      <c r="AK7" s="3"/>
      <c r="AL7" s="29" t="s">
        <v>18</v>
      </c>
      <c r="AM7" s="29"/>
      <c r="AN7" s="29"/>
      <c r="AO7" s="29"/>
      <c r="AP7" s="29"/>
      <c r="AQ7" s="29"/>
      <c r="AR7" s="29"/>
      <c r="AS7" s="29"/>
      <c r="AT7" s="29" t="s">
        <v>15</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個別排水処理</v>
      </c>
      <c r="Q8" s="33"/>
      <c r="R8" s="33"/>
      <c r="S8" s="33"/>
      <c r="T8" s="33"/>
      <c r="U8" s="33"/>
      <c r="V8" s="33"/>
      <c r="W8" s="33" t="str">
        <f>データ!L6</f>
        <v>L2</v>
      </c>
      <c r="X8" s="33"/>
      <c r="Y8" s="33"/>
      <c r="Z8" s="33"/>
      <c r="AA8" s="33"/>
      <c r="AB8" s="33"/>
      <c r="AC8" s="33"/>
      <c r="AD8" s="34" t="str">
        <f>データ!$M$6</f>
        <v>非設置</v>
      </c>
      <c r="AE8" s="34"/>
      <c r="AF8" s="34"/>
      <c r="AG8" s="34"/>
      <c r="AH8" s="34"/>
      <c r="AI8" s="34"/>
      <c r="AJ8" s="34"/>
      <c r="AK8" s="3"/>
      <c r="AL8" s="35">
        <f>データ!S6</f>
        <v>16312</v>
      </c>
      <c r="AM8" s="35"/>
      <c r="AN8" s="35"/>
      <c r="AO8" s="35"/>
      <c r="AP8" s="35"/>
      <c r="AQ8" s="35"/>
      <c r="AR8" s="35"/>
      <c r="AS8" s="35"/>
      <c r="AT8" s="36">
        <f>データ!T6</f>
        <v>72.760000000000005</v>
      </c>
      <c r="AU8" s="36"/>
      <c r="AV8" s="36"/>
      <c r="AW8" s="36"/>
      <c r="AX8" s="36"/>
      <c r="AY8" s="36"/>
      <c r="AZ8" s="36"/>
      <c r="BA8" s="36"/>
      <c r="BB8" s="36">
        <f>データ!U6</f>
        <v>224.19</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6</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-9.02</v>
      </c>
      <c r="J10" s="36"/>
      <c r="K10" s="36"/>
      <c r="L10" s="36"/>
      <c r="M10" s="36"/>
      <c r="N10" s="36"/>
      <c r="O10" s="36"/>
      <c r="P10" s="36">
        <f>データ!P6</f>
        <v>2.44</v>
      </c>
      <c r="Q10" s="36"/>
      <c r="R10" s="36"/>
      <c r="S10" s="36"/>
      <c r="T10" s="36"/>
      <c r="U10" s="36"/>
      <c r="V10" s="36"/>
      <c r="W10" s="36">
        <f>データ!Q6</f>
        <v>100</v>
      </c>
      <c r="X10" s="36"/>
      <c r="Y10" s="36"/>
      <c r="Z10" s="36"/>
      <c r="AA10" s="36"/>
      <c r="AB10" s="36"/>
      <c r="AC10" s="36"/>
      <c r="AD10" s="35">
        <f>データ!R6</f>
        <v>2970</v>
      </c>
      <c r="AE10" s="35"/>
      <c r="AF10" s="35"/>
      <c r="AG10" s="35"/>
      <c r="AH10" s="35"/>
      <c r="AI10" s="35"/>
      <c r="AJ10" s="35"/>
      <c r="AK10" s="2"/>
      <c r="AL10" s="35">
        <f>データ!V6</f>
        <v>395</v>
      </c>
      <c r="AM10" s="35"/>
      <c r="AN10" s="35"/>
      <c r="AO10" s="35"/>
      <c r="AP10" s="35"/>
      <c r="AQ10" s="35"/>
      <c r="AR10" s="35"/>
      <c r="AS10" s="35"/>
      <c r="AT10" s="36">
        <f>データ!W6</f>
        <v>59.91</v>
      </c>
      <c r="AU10" s="36"/>
      <c r="AV10" s="36"/>
      <c r="AW10" s="36"/>
      <c r="AX10" s="36"/>
      <c r="AY10" s="36"/>
      <c r="AZ10" s="36"/>
      <c r="BA10" s="36"/>
      <c r="BB10" s="36">
        <f>データ!X6</f>
        <v>6.59</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12</v>
      </c>
      <c r="J84" s="6" t="s">
        <v>48</v>
      </c>
      <c r="K84" s="6" t="s">
        <v>49</v>
      </c>
      <c r="L84" s="6" t="s">
        <v>4</v>
      </c>
      <c r="M84" s="6" t="s">
        <v>34</v>
      </c>
      <c r="N84" s="6" t="s">
        <v>51</v>
      </c>
      <c r="O84" s="6" t="s">
        <v>53</v>
      </c>
    </row>
    <row r="85" spans="1:78" hidden="1" x14ac:dyDescent="0.2">
      <c r="B85" s="6"/>
      <c r="C85" s="6"/>
      <c r="D85" s="6"/>
      <c r="E85" s="6" t="str">
        <f>データ!AI6</f>
        <v>【96.59】</v>
      </c>
      <c r="F85" s="6" t="str">
        <f>データ!AT6</f>
        <v>【208.93】</v>
      </c>
      <c r="G85" s="6" t="str">
        <f>データ!BE6</f>
        <v>【136.43】</v>
      </c>
      <c r="H85" s="6" t="str">
        <f>データ!BP6</f>
        <v>【967.97】</v>
      </c>
      <c r="I85" s="6" t="str">
        <f>データ!CA6</f>
        <v>【46.20】</v>
      </c>
      <c r="J85" s="6" t="str">
        <f>データ!CL6</f>
        <v>【332.82】</v>
      </c>
      <c r="K85" s="6" t="str">
        <f>データ!CW6</f>
        <v>【46.29】</v>
      </c>
      <c r="L85" s="6" t="str">
        <f>データ!DH6</f>
        <v>【82.56】</v>
      </c>
      <c r="M85" s="6" t="str">
        <f>データ!DS6</f>
        <v>【39.62】</v>
      </c>
      <c r="N85" s="6" t="str">
        <f>データ!ED6</f>
        <v>【-】</v>
      </c>
      <c r="O85" s="6" t="str">
        <f>データ!EO6</f>
        <v>【-】</v>
      </c>
    </row>
  </sheetData>
  <sheetProtection algorithmName="SHA-512" hashValue="THbOzdvujrSzRMi/3O6oQ+xy9coqJFO67KXavzc/KSTiqgs3GQ7UYoP7QXpEvpN4xFWiel0ORfVCNjkUkOLP1A==" saltValue="H4Mno634Upsv1Ic+XKA0X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2</v>
      </c>
      <c r="C3" s="16" t="s">
        <v>57</v>
      </c>
      <c r="D3" s="16" t="s">
        <v>58</v>
      </c>
      <c r="E3" s="16" t="s">
        <v>8</v>
      </c>
      <c r="F3" s="16" t="s">
        <v>7</v>
      </c>
      <c r="G3" s="16" t="s">
        <v>26</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29</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2">
      <c r="A5" s="14" t="s">
        <v>69</v>
      </c>
      <c r="B5" s="18"/>
      <c r="C5" s="18"/>
      <c r="D5" s="18"/>
      <c r="E5" s="18"/>
      <c r="F5" s="18"/>
      <c r="G5" s="18"/>
      <c r="H5" s="22" t="s">
        <v>56</v>
      </c>
      <c r="I5" s="22" t="s">
        <v>70</v>
      </c>
      <c r="J5" s="22" t="s">
        <v>71</v>
      </c>
      <c r="K5" s="22" t="s">
        <v>72</v>
      </c>
      <c r="L5" s="22" t="s">
        <v>73</v>
      </c>
      <c r="M5" s="22" t="s">
        <v>9</v>
      </c>
      <c r="N5" s="22" t="s">
        <v>74</v>
      </c>
      <c r="O5" s="22" t="s">
        <v>75</v>
      </c>
      <c r="P5" s="22" t="s">
        <v>76</v>
      </c>
      <c r="Q5" s="22" t="s">
        <v>77</v>
      </c>
      <c r="R5" s="22" t="s">
        <v>78</v>
      </c>
      <c r="S5" s="22" t="s">
        <v>79</v>
      </c>
      <c r="T5" s="22" t="s">
        <v>80</v>
      </c>
      <c r="U5" s="22" t="s">
        <v>63</v>
      </c>
      <c r="V5" s="22" t="s">
        <v>81</v>
      </c>
      <c r="W5" s="22" t="s">
        <v>82</v>
      </c>
      <c r="X5" s="22" t="s">
        <v>83</v>
      </c>
      <c r="Y5" s="22" t="s">
        <v>85</v>
      </c>
      <c r="Z5" s="22" t="s">
        <v>86</v>
      </c>
      <c r="AA5" s="22" t="s">
        <v>87</v>
      </c>
      <c r="AB5" s="22" t="s">
        <v>88</v>
      </c>
      <c r="AC5" s="22" t="s">
        <v>89</v>
      </c>
      <c r="AD5" s="22" t="s">
        <v>91</v>
      </c>
      <c r="AE5" s="22" t="s">
        <v>92</v>
      </c>
      <c r="AF5" s="22" t="s">
        <v>93</v>
      </c>
      <c r="AG5" s="22" t="s">
        <v>94</v>
      </c>
      <c r="AH5" s="22" t="s">
        <v>95</v>
      </c>
      <c r="AI5" s="22" t="s">
        <v>43</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8" s="13" customFormat="1" x14ac:dyDescent="0.2">
      <c r="A6" s="14" t="s">
        <v>96</v>
      </c>
      <c r="B6" s="19">
        <f t="shared" ref="B6:X6" si="1">B7</f>
        <v>2023</v>
      </c>
      <c r="C6" s="19">
        <f t="shared" si="1"/>
        <v>75213</v>
      </c>
      <c r="D6" s="19">
        <f t="shared" si="1"/>
        <v>46</v>
      </c>
      <c r="E6" s="19">
        <f t="shared" si="1"/>
        <v>18</v>
      </c>
      <c r="F6" s="19">
        <f t="shared" si="1"/>
        <v>1</v>
      </c>
      <c r="G6" s="19">
        <f t="shared" si="1"/>
        <v>0</v>
      </c>
      <c r="H6" s="19" t="str">
        <f t="shared" si="1"/>
        <v>福島県　三春町</v>
      </c>
      <c r="I6" s="19" t="str">
        <f t="shared" si="1"/>
        <v>法適用</v>
      </c>
      <c r="J6" s="19" t="str">
        <f t="shared" si="1"/>
        <v>下水道事業</v>
      </c>
      <c r="K6" s="19" t="str">
        <f t="shared" si="1"/>
        <v>個別排水処理</v>
      </c>
      <c r="L6" s="19" t="str">
        <f t="shared" si="1"/>
        <v>L2</v>
      </c>
      <c r="M6" s="19" t="str">
        <f t="shared" si="1"/>
        <v>非設置</v>
      </c>
      <c r="N6" s="23" t="str">
        <f t="shared" si="1"/>
        <v>-</v>
      </c>
      <c r="O6" s="23">
        <f t="shared" si="1"/>
        <v>-9.02</v>
      </c>
      <c r="P6" s="23">
        <f t="shared" si="1"/>
        <v>2.44</v>
      </c>
      <c r="Q6" s="23">
        <f t="shared" si="1"/>
        <v>100</v>
      </c>
      <c r="R6" s="23">
        <f t="shared" si="1"/>
        <v>2970</v>
      </c>
      <c r="S6" s="23">
        <f t="shared" si="1"/>
        <v>16312</v>
      </c>
      <c r="T6" s="23">
        <f t="shared" si="1"/>
        <v>72.760000000000005</v>
      </c>
      <c r="U6" s="23">
        <f t="shared" si="1"/>
        <v>224.19</v>
      </c>
      <c r="V6" s="23">
        <f t="shared" si="1"/>
        <v>395</v>
      </c>
      <c r="W6" s="23">
        <f t="shared" si="1"/>
        <v>59.91</v>
      </c>
      <c r="X6" s="23">
        <f t="shared" si="1"/>
        <v>6.59</v>
      </c>
      <c r="Y6" s="27">
        <f t="shared" ref="Y6:AH6" si="2">IF(Y7="",NA(),Y7)</f>
        <v>73</v>
      </c>
      <c r="Z6" s="27">
        <f t="shared" si="2"/>
        <v>84.4</v>
      </c>
      <c r="AA6" s="27">
        <f t="shared" si="2"/>
        <v>78.44</v>
      </c>
      <c r="AB6" s="27">
        <f t="shared" si="2"/>
        <v>69.989999999999995</v>
      </c>
      <c r="AC6" s="27">
        <f t="shared" si="2"/>
        <v>76.62</v>
      </c>
      <c r="AD6" s="27">
        <f t="shared" si="2"/>
        <v>89.75</v>
      </c>
      <c r="AE6" s="27">
        <f t="shared" si="2"/>
        <v>96.14</v>
      </c>
      <c r="AF6" s="27">
        <f t="shared" si="2"/>
        <v>95.6</v>
      </c>
      <c r="AG6" s="27">
        <f t="shared" si="2"/>
        <v>93.57</v>
      </c>
      <c r="AH6" s="27">
        <f t="shared" si="2"/>
        <v>96.48</v>
      </c>
      <c r="AI6" s="23" t="str">
        <f>IF(AI7="","",IF(AI7="-","【-】","【"&amp;SUBSTITUTE(TEXT(AI7,"#,##0.00"),"-","△")&amp;"】"))</f>
        <v>【96.59】</v>
      </c>
      <c r="AJ6" s="27">
        <f t="shared" ref="AJ6:AS6" si="3">IF(AJ7="",NA(),AJ7)</f>
        <v>556.19000000000005</v>
      </c>
      <c r="AK6" s="27">
        <f t="shared" si="3"/>
        <v>590.16999999999996</v>
      </c>
      <c r="AL6" s="27">
        <f t="shared" si="3"/>
        <v>622.21</v>
      </c>
      <c r="AM6" s="27">
        <f t="shared" si="3"/>
        <v>675.02</v>
      </c>
      <c r="AN6" s="27">
        <f t="shared" si="3"/>
        <v>710.84</v>
      </c>
      <c r="AO6" s="27">
        <f t="shared" si="3"/>
        <v>249.76</v>
      </c>
      <c r="AP6" s="27">
        <f t="shared" si="3"/>
        <v>237</v>
      </c>
      <c r="AQ6" s="27">
        <f t="shared" si="3"/>
        <v>257.23</v>
      </c>
      <c r="AR6" s="27">
        <f t="shared" si="3"/>
        <v>293.54000000000002</v>
      </c>
      <c r="AS6" s="27">
        <f t="shared" si="3"/>
        <v>224.6</v>
      </c>
      <c r="AT6" s="23" t="str">
        <f>IF(AT7="","",IF(AT7="-","【-】","【"&amp;SUBSTITUTE(TEXT(AT7,"#,##0.00"),"-","△")&amp;"】"))</f>
        <v>【208.93】</v>
      </c>
      <c r="AU6" s="27">
        <f t="shared" ref="AU6:BD6" si="4">IF(AU7="",NA(),AU7)</f>
        <v>209.84</v>
      </c>
      <c r="AV6" s="27">
        <f t="shared" si="4"/>
        <v>150.83000000000001</v>
      </c>
      <c r="AW6" s="27">
        <f t="shared" si="4"/>
        <v>92.7</v>
      </c>
      <c r="AX6" s="27">
        <f t="shared" si="4"/>
        <v>27.07</v>
      </c>
      <c r="AY6" s="27">
        <f t="shared" si="4"/>
        <v>27</v>
      </c>
      <c r="AZ6" s="27">
        <f t="shared" si="4"/>
        <v>256.37</v>
      </c>
      <c r="BA6" s="27">
        <f t="shared" si="4"/>
        <v>135.35</v>
      </c>
      <c r="BB6" s="27">
        <f t="shared" si="4"/>
        <v>150.91999999999999</v>
      </c>
      <c r="BC6" s="27">
        <f t="shared" si="4"/>
        <v>151.72</v>
      </c>
      <c r="BD6" s="27">
        <f t="shared" si="4"/>
        <v>132.16</v>
      </c>
      <c r="BE6" s="23" t="str">
        <f>IF(BE7="","",IF(BE7="-","【-】","【"&amp;SUBSTITUTE(TEXT(BE7,"#,##0.00"),"-","△")&amp;"】"))</f>
        <v>【136.43】</v>
      </c>
      <c r="BF6" s="23">
        <f t="shared" ref="BF6:BO6" si="5">IF(BF7="",NA(),BF7)</f>
        <v>0</v>
      </c>
      <c r="BG6" s="23">
        <f t="shared" si="5"/>
        <v>0</v>
      </c>
      <c r="BH6" s="23">
        <f t="shared" si="5"/>
        <v>0</v>
      </c>
      <c r="BI6" s="23">
        <f t="shared" si="5"/>
        <v>0</v>
      </c>
      <c r="BJ6" s="23">
        <f t="shared" si="5"/>
        <v>0</v>
      </c>
      <c r="BK6" s="27">
        <f t="shared" si="5"/>
        <v>862.99</v>
      </c>
      <c r="BL6" s="27">
        <f t="shared" si="5"/>
        <v>782.91</v>
      </c>
      <c r="BM6" s="27">
        <f t="shared" si="5"/>
        <v>783.21</v>
      </c>
      <c r="BN6" s="27">
        <f t="shared" si="5"/>
        <v>902.04</v>
      </c>
      <c r="BO6" s="27">
        <f t="shared" si="5"/>
        <v>992.16</v>
      </c>
      <c r="BP6" s="23" t="str">
        <f>IF(BP7="","",IF(BP7="-","【-】","【"&amp;SUBSTITUTE(TEXT(BP7,"#,##0.00"),"-","△")&amp;"】"))</f>
        <v>【967.97】</v>
      </c>
      <c r="BQ6" s="27">
        <f t="shared" ref="BQ6:BZ6" si="6">IF(BQ7="",NA(),BQ7)</f>
        <v>67.900000000000006</v>
      </c>
      <c r="BR6" s="27">
        <f t="shared" si="6"/>
        <v>84.54</v>
      </c>
      <c r="BS6" s="27">
        <f t="shared" si="6"/>
        <v>83.23</v>
      </c>
      <c r="BT6" s="27">
        <f t="shared" si="6"/>
        <v>84.5</v>
      </c>
      <c r="BU6" s="27">
        <f t="shared" si="6"/>
        <v>84.98</v>
      </c>
      <c r="BV6" s="27">
        <f t="shared" si="6"/>
        <v>50.06</v>
      </c>
      <c r="BW6" s="27">
        <f t="shared" si="6"/>
        <v>49.38</v>
      </c>
      <c r="BX6" s="27">
        <f t="shared" si="6"/>
        <v>48.53</v>
      </c>
      <c r="BY6" s="27">
        <f t="shared" si="6"/>
        <v>46.11</v>
      </c>
      <c r="BZ6" s="27">
        <f t="shared" si="6"/>
        <v>45.55</v>
      </c>
      <c r="CA6" s="23" t="str">
        <f>IF(CA7="","",IF(CA7="-","【-】","【"&amp;SUBSTITUTE(TEXT(CA7,"#,##0.00"),"-","△")&amp;"】"))</f>
        <v>【46.20】</v>
      </c>
      <c r="CB6" s="27">
        <f t="shared" ref="CB6:CK6" si="7">IF(CB7="",NA(),CB7)</f>
        <v>177.47</v>
      </c>
      <c r="CC6" s="27">
        <f t="shared" si="7"/>
        <v>150</v>
      </c>
      <c r="CD6" s="27">
        <f t="shared" si="7"/>
        <v>150</v>
      </c>
      <c r="CE6" s="27">
        <f t="shared" si="7"/>
        <v>150</v>
      </c>
      <c r="CF6" s="27">
        <f t="shared" si="7"/>
        <v>150.01</v>
      </c>
      <c r="CG6" s="27">
        <f t="shared" si="7"/>
        <v>309.22000000000003</v>
      </c>
      <c r="CH6" s="27">
        <f t="shared" si="7"/>
        <v>316.97000000000003</v>
      </c>
      <c r="CI6" s="27">
        <f t="shared" si="7"/>
        <v>326.17</v>
      </c>
      <c r="CJ6" s="27">
        <f t="shared" si="7"/>
        <v>336.93</v>
      </c>
      <c r="CK6" s="27">
        <f t="shared" si="7"/>
        <v>331.17</v>
      </c>
      <c r="CL6" s="23" t="str">
        <f>IF(CL7="","",IF(CL7="-","【-】","【"&amp;SUBSTITUTE(TEXT(CL7,"#,##0.00"),"-","△")&amp;"】"))</f>
        <v>【332.82】</v>
      </c>
      <c r="CM6" s="27">
        <f t="shared" ref="CM6:CV6" si="8">IF(CM7="",NA(),CM7)</f>
        <v>74.239999999999995</v>
      </c>
      <c r="CN6" s="27">
        <f t="shared" si="8"/>
        <v>69.900000000000006</v>
      </c>
      <c r="CO6" s="27">
        <f t="shared" si="8"/>
        <v>70.92</v>
      </c>
      <c r="CP6" s="27">
        <f t="shared" si="8"/>
        <v>69.540000000000006</v>
      </c>
      <c r="CQ6" s="27">
        <f t="shared" si="8"/>
        <v>69.040000000000006</v>
      </c>
      <c r="CR6" s="27">
        <f t="shared" si="8"/>
        <v>47.35</v>
      </c>
      <c r="CS6" s="27">
        <f t="shared" si="8"/>
        <v>46.36</v>
      </c>
      <c r="CT6" s="27">
        <f t="shared" si="8"/>
        <v>46.45</v>
      </c>
      <c r="CU6" s="27">
        <f t="shared" si="8"/>
        <v>45.36</v>
      </c>
      <c r="CV6" s="27">
        <f t="shared" si="8"/>
        <v>45.93</v>
      </c>
      <c r="CW6" s="23" t="str">
        <f>IF(CW7="","",IF(CW7="-","【-】","【"&amp;SUBSTITUTE(TEXT(CW7,"#,##0.00"),"-","△")&amp;"】"))</f>
        <v>【46.29】</v>
      </c>
      <c r="CX6" s="27">
        <f t="shared" ref="CX6:DG6" si="9">IF(CX7="",NA(),CX7)</f>
        <v>100</v>
      </c>
      <c r="CY6" s="27">
        <f t="shared" si="9"/>
        <v>100</v>
      </c>
      <c r="CZ6" s="27">
        <f t="shared" si="9"/>
        <v>100</v>
      </c>
      <c r="DA6" s="27">
        <f t="shared" si="9"/>
        <v>100</v>
      </c>
      <c r="DB6" s="27">
        <f t="shared" si="9"/>
        <v>100</v>
      </c>
      <c r="DC6" s="27">
        <f t="shared" si="9"/>
        <v>81.209999999999994</v>
      </c>
      <c r="DD6" s="27">
        <f t="shared" si="9"/>
        <v>83.08</v>
      </c>
      <c r="DE6" s="27">
        <f t="shared" si="9"/>
        <v>82.61</v>
      </c>
      <c r="DF6" s="27">
        <f t="shared" si="9"/>
        <v>82.21</v>
      </c>
      <c r="DG6" s="27">
        <f t="shared" si="9"/>
        <v>82.98</v>
      </c>
      <c r="DH6" s="23" t="str">
        <f>IF(DH7="","",IF(DH7="-","【-】","【"&amp;SUBSTITUTE(TEXT(DH7,"#,##0.00"),"-","△")&amp;"】"))</f>
        <v>【82.56】</v>
      </c>
      <c r="DI6" s="27">
        <f t="shared" ref="DI6:DR6" si="10">IF(DI7="",NA(),DI7)</f>
        <v>60.4</v>
      </c>
      <c r="DJ6" s="27">
        <f t="shared" si="10"/>
        <v>63.68</v>
      </c>
      <c r="DK6" s="27">
        <f t="shared" si="10"/>
        <v>66.959999999999994</v>
      </c>
      <c r="DL6" s="27">
        <f t="shared" si="10"/>
        <v>70.22</v>
      </c>
      <c r="DM6" s="27">
        <f t="shared" si="10"/>
        <v>73.5</v>
      </c>
      <c r="DN6" s="27">
        <f t="shared" si="10"/>
        <v>39.64</v>
      </c>
      <c r="DO6" s="27">
        <f t="shared" si="10"/>
        <v>33.75</v>
      </c>
      <c r="DP6" s="27">
        <f t="shared" si="10"/>
        <v>36.21</v>
      </c>
      <c r="DQ6" s="27">
        <f t="shared" si="10"/>
        <v>39.69</v>
      </c>
      <c r="DR6" s="27">
        <f t="shared" si="10"/>
        <v>39.700000000000003</v>
      </c>
      <c r="DS6" s="23" t="str">
        <f>IF(DS7="","",IF(DS7="-","【-】","【"&amp;SUBSTITUTE(TEXT(DS7,"#,##0.00"),"-","△")&amp;"】"))</f>
        <v>【39.62】</v>
      </c>
      <c r="DT6" s="27" t="str">
        <f t="shared" ref="DT6:EC6" si="11">IF(DT7="",NA(),DT7)</f>
        <v>-</v>
      </c>
      <c r="DU6" s="27" t="str">
        <f t="shared" si="11"/>
        <v>-</v>
      </c>
      <c r="DV6" s="27" t="str">
        <f t="shared" si="11"/>
        <v>-</v>
      </c>
      <c r="DW6" s="27" t="str">
        <f t="shared" si="11"/>
        <v>-</v>
      </c>
      <c r="DX6" s="27" t="str">
        <f t="shared" si="11"/>
        <v>-</v>
      </c>
      <c r="DY6" s="27" t="str">
        <f t="shared" si="11"/>
        <v>-</v>
      </c>
      <c r="DZ6" s="27" t="str">
        <f t="shared" si="11"/>
        <v>-</v>
      </c>
      <c r="EA6" s="27" t="str">
        <f t="shared" si="11"/>
        <v>-</v>
      </c>
      <c r="EB6" s="27" t="str">
        <f t="shared" si="11"/>
        <v>-</v>
      </c>
      <c r="EC6" s="27" t="str">
        <f t="shared" si="11"/>
        <v>-</v>
      </c>
      <c r="ED6" s="23" t="str">
        <f>IF(ED7="","",IF(ED7="-","【-】","【"&amp;SUBSTITUTE(TEXT(ED7,"#,##0.00"),"-","△")&amp;"】"))</f>
        <v>【-】</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8" s="13" customFormat="1" x14ac:dyDescent="0.2">
      <c r="A7" s="14"/>
      <c r="B7" s="20">
        <v>2023</v>
      </c>
      <c r="C7" s="20">
        <v>75213</v>
      </c>
      <c r="D7" s="20">
        <v>46</v>
      </c>
      <c r="E7" s="20">
        <v>18</v>
      </c>
      <c r="F7" s="20">
        <v>1</v>
      </c>
      <c r="G7" s="20">
        <v>0</v>
      </c>
      <c r="H7" s="20" t="s">
        <v>97</v>
      </c>
      <c r="I7" s="20" t="s">
        <v>98</v>
      </c>
      <c r="J7" s="20" t="s">
        <v>99</v>
      </c>
      <c r="K7" s="20" t="s">
        <v>5</v>
      </c>
      <c r="L7" s="20" t="s">
        <v>84</v>
      </c>
      <c r="M7" s="20" t="s">
        <v>100</v>
      </c>
      <c r="N7" s="24" t="s">
        <v>101</v>
      </c>
      <c r="O7" s="24">
        <v>-9.02</v>
      </c>
      <c r="P7" s="24">
        <v>2.44</v>
      </c>
      <c r="Q7" s="24">
        <v>100</v>
      </c>
      <c r="R7" s="24">
        <v>2970</v>
      </c>
      <c r="S7" s="24">
        <v>16312</v>
      </c>
      <c r="T7" s="24">
        <v>72.760000000000005</v>
      </c>
      <c r="U7" s="24">
        <v>224.19</v>
      </c>
      <c r="V7" s="24">
        <v>395</v>
      </c>
      <c r="W7" s="24">
        <v>59.91</v>
      </c>
      <c r="X7" s="24">
        <v>6.59</v>
      </c>
      <c r="Y7" s="24">
        <v>73</v>
      </c>
      <c r="Z7" s="24">
        <v>84.4</v>
      </c>
      <c r="AA7" s="24">
        <v>78.44</v>
      </c>
      <c r="AB7" s="24">
        <v>69.989999999999995</v>
      </c>
      <c r="AC7" s="24">
        <v>76.62</v>
      </c>
      <c r="AD7" s="24">
        <v>89.75</v>
      </c>
      <c r="AE7" s="24">
        <v>96.14</v>
      </c>
      <c r="AF7" s="24">
        <v>95.6</v>
      </c>
      <c r="AG7" s="24">
        <v>93.57</v>
      </c>
      <c r="AH7" s="24">
        <v>96.48</v>
      </c>
      <c r="AI7" s="24">
        <v>96.59</v>
      </c>
      <c r="AJ7" s="24">
        <v>556.19000000000005</v>
      </c>
      <c r="AK7" s="24">
        <v>590.16999999999996</v>
      </c>
      <c r="AL7" s="24">
        <v>622.21</v>
      </c>
      <c r="AM7" s="24">
        <v>675.02</v>
      </c>
      <c r="AN7" s="24">
        <v>710.84</v>
      </c>
      <c r="AO7" s="24">
        <v>249.76</v>
      </c>
      <c r="AP7" s="24">
        <v>237</v>
      </c>
      <c r="AQ7" s="24">
        <v>257.23</v>
      </c>
      <c r="AR7" s="24">
        <v>293.54000000000002</v>
      </c>
      <c r="AS7" s="24">
        <v>224.6</v>
      </c>
      <c r="AT7" s="24">
        <v>208.93</v>
      </c>
      <c r="AU7" s="24">
        <v>209.84</v>
      </c>
      <c r="AV7" s="24">
        <v>150.83000000000001</v>
      </c>
      <c r="AW7" s="24">
        <v>92.7</v>
      </c>
      <c r="AX7" s="24">
        <v>27.07</v>
      </c>
      <c r="AY7" s="24">
        <v>27</v>
      </c>
      <c r="AZ7" s="24">
        <v>256.37</v>
      </c>
      <c r="BA7" s="24">
        <v>135.35</v>
      </c>
      <c r="BB7" s="24">
        <v>150.91999999999999</v>
      </c>
      <c r="BC7" s="24">
        <v>151.72</v>
      </c>
      <c r="BD7" s="24">
        <v>132.16</v>
      </c>
      <c r="BE7" s="24">
        <v>136.43</v>
      </c>
      <c r="BF7" s="24">
        <v>0</v>
      </c>
      <c r="BG7" s="24">
        <v>0</v>
      </c>
      <c r="BH7" s="24">
        <v>0</v>
      </c>
      <c r="BI7" s="24">
        <v>0</v>
      </c>
      <c r="BJ7" s="24">
        <v>0</v>
      </c>
      <c r="BK7" s="24">
        <v>862.99</v>
      </c>
      <c r="BL7" s="24">
        <v>782.91</v>
      </c>
      <c r="BM7" s="24">
        <v>783.21</v>
      </c>
      <c r="BN7" s="24">
        <v>902.04</v>
      </c>
      <c r="BO7" s="24">
        <v>992.16</v>
      </c>
      <c r="BP7" s="24">
        <v>967.97</v>
      </c>
      <c r="BQ7" s="24">
        <v>67.900000000000006</v>
      </c>
      <c r="BR7" s="24">
        <v>84.54</v>
      </c>
      <c r="BS7" s="24">
        <v>83.23</v>
      </c>
      <c r="BT7" s="24">
        <v>84.5</v>
      </c>
      <c r="BU7" s="24">
        <v>84.98</v>
      </c>
      <c r="BV7" s="24">
        <v>50.06</v>
      </c>
      <c r="BW7" s="24">
        <v>49.38</v>
      </c>
      <c r="BX7" s="24">
        <v>48.53</v>
      </c>
      <c r="BY7" s="24">
        <v>46.11</v>
      </c>
      <c r="BZ7" s="24">
        <v>45.55</v>
      </c>
      <c r="CA7" s="24">
        <v>46.2</v>
      </c>
      <c r="CB7" s="24">
        <v>177.47</v>
      </c>
      <c r="CC7" s="24">
        <v>150</v>
      </c>
      <c r="CD7" s="24">
        <v>150</v>
      </c>
      <c r="CE7" s="24">
        <v>150</v>
      </c>
      <c r="CF7" s="24">
        <v>150.01</v>
      </c>
      <c r="CG7" s="24">
        <v>309.22000000000003</v>
      </c>
      <c r="CH7" s="24">
        <v>316.97000000000003</v>
      </c>
      <c r="CI7" s="24">
        <v>326.17</v>
      </c>
      <c r="CJ7" s="24">
        <v>336.93</v>
      </c>
      <c r="CK7" s="24">
        <v>331.17</v>
      </c>
      <c r="CL7" s="24">
        <v>332.82</v>
      </c>
      <c r="CM7" s="24">
        <v>74.239999999999995</v>
      </c>
      <c r="CN7" s="24">
        <v>69.900000000000006</v>
      </c>
      <c r="CO7" s="24">
        <v>70.92</v>
      </c>
      <c r="CP7" s="24">
        <v>69.540000000000006</v>
      </c>
      <c r="CQ7" s="24">
        <v>69.040000000000006</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60.4</v>
      </c>
      <c r="DJ7" s="24">
        <v>63.68</v>
      </c>
      <c r="DK7" s="24">
        <v>66.959999999999994</v>
      </c>
      <c r="DL7" s="24">
        <v>70.22</v>
      </c>
      <c r="DM7" s="24">
        <v>73.5</v>
      </c>
      <c r="DN7" s="24">
        <v>39.64</v>
      </c>
      <c r="DO7" s="24">
        <v>33.75</v>
      </c>
      <c r="DP7" s="24">
        <v>36.21</v>
      </c>
      <c r="DQ7" s="24">
        <v>39.69</v>
      </c>
      <c r="DR7" s="24">
        <v>39.700000000000003</v>
      </c>
      <c r="DS7" s="24">
        <v>39.619999999999997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鴫原 絵梨香</cp:lastModifiedBy>
  <dcterms:created xsi:type="dcterms:W3CDTF">2025-01-24T07:25:53Z</dcterms:created>
  <dcterms:modified xsi:type="dcterms:W3CDTF">2025-03-04T08:28:36Z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2025-02-03T06:50:44Z</vt:filetime>
  </property>
</Properties>
</file>