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21三春町○\"/>
    </mc:Choice>
  </mc:AlternateContent>
  <workbookProtection workbookAlgorithmName="SHA-512" workbookHashValue="CNjeVRvo3W9F8xFZ0/Y1vbsNiDHCPPh5iMZyCv7kTucEqEL1Uf0kJePf8oetcT5oxlJb1ZIm0AhzHAST4/cPWw==" workbookSaltValue="Naai9SKG2QLQ/TVKyWzMBg=="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<sst xmlns="http://schemas.openxmlformats.org/spreadsheetml/2006/main" count="253" uniqueCount="114">
  <si>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</si>
  <si>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</si>
  <si>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</si>
  <si>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</si>
  <si>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</si>
  <si>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</si>
  <si>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</si>
  <si>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</si>
  <si>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</si>
  <si>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</si>
  <si>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</si>
  <si>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</si>
  <si>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</si>
  <si>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</si>
  <si>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</si>
  <si>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</si>
  <si>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</si>
  <si>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</si>
  <si>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</si>
  <si>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</si>
  <si>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</si>
  <si>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</si>
  <si>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</si>
  <si>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</si>
  <si>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</si>
  <si>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</si>
  <si>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</si>
  <si>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</si>
  <si>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</si>
  <si>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</si>
  <si>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</si>
  <si>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</si>
  <si>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</si>
  <si>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</si>
  <si>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</si>
  <si>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</si>
  <si>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</si>
  <si>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</si>
  <si>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</si>
  <si>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</si>
  <si>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</si>
  <si>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</si>
  <si>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</si>
  <si>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</si>
  <si>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</si>
  <si>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</si>
  <si>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浄化槽の法定耐用年数は２８年であり、修繕が必要となる箇所はほとんどがブロワーに集中する。そのため、安価で修繕が要絵であることから、減価償却費が進んでも機能に問題ない。</t>
    <rPh sb="0" eb="3">
      <t>ジョウカソウ</t>
    </rPh>
    <rPh sb="4" eb="6">
      <t>ホウテイ</t>
    </rPh>
    <rPh sb="6" eb="8">
      <t>タイヨウ</t>
    </rPh>
    <rPh sb="8" eb="10">
      <t>ネンスウ</t>
    </rPh>
    <rPh sb="13" eb="14">
      <t>ネン</t>
    </rPh>
    <rPh sb="18" eb="20">
      <t>シュウゼン</t>
    </rPh>
    <rPh sb="21" eb="23">
      <t>ヒツヨウ</t>
    </rPh>
    <rPh sb="26" eb="28">
      <t>カショ</t>
    </rPh>
    <rPh sb="39" eb="41">
      <t>シュウチュウ</t>
    </rPh>
    <rPh sb="49" eb="51">
      <t>アンカ</t>
    </rPh>
    <rPh sb="52" eb="54">
      <t>シュウゼン</t>
    </rPh>
    <rPh sb="55" eb="56">
      <t>ヨウ</t>
    </rPh>
    <rPh sb="56" eb="57">
      <t>エ</t>
    </rPh>
    <rPh sb="65" eb="67">
      <t>ゲンカ</t>
    </rPh>
    <rPh sb="67" eb="70">
      <t>ショウキャクヒ</t>
    </rPh>
    <rPh sb="71" eb="72">
      <t>スス</t>
    </rPh>
    <rPh sb="75" eb="77">
      <t>キノウ</t>
    </rPh>
    <rPh sb="78" eb="80">
      <t>モンダイ</t>
    </rPh>
    <phoneticPr fontId="1"/>
  </si>
  <si>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</si>
  <si>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</si>
  <si>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</si>
  <si>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</si>
  <si>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</si>
  <si>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</si>
  <si>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</si>
  <si>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</si>
  <si>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</si>
  <si>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</si>
  <si>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</si>
  <si>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</si>
  <si>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</si>
  <si>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</si>
  <si>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</si>
  <si>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</si>
  <si>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</si>
  <si>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</si>
  <si>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</si>
  <si>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</si>
  <si>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</si>
  <si>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</si>
  <si>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</si>
  <si>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</si>
  <si>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</si>
  <si>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</si>
  <si>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</si>
  <si>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</si>
  <si>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</si>
  <si>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</si>
  <si>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</si>
  <si>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</si>
  <si>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</si>
  <si>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</si>
  <si>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</si>
  <si>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</si>
  <si>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</si>
  <si>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</si>
  <si>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</si>
  <si>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</si>
  <si>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</si>
  <si>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</si>
  <si>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</si>
  <si>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</si>
  <si>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</si>
  <si>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</si>
  <si>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</si>
  <si>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</si>
  <si>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</si>
  <si>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</si>
  <si>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</si>
  <si>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</si>
  <si>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</si>
  <si>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</si>
  <si>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</si>
  <si>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</si>
  <si>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</si>
  <si>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</si>
  <si>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</si>
  <si>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</si>
  <si>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</si>
  <si>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</si>
  <si>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</si>
  <si>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</si>
  <si>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</si>
  <si>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①ここ数年、形状周比率が100％を切り、資金繰り悪化の可能性があることから、料金改定を視野に状況を注視する。
②累積欠損金については、ここ数年右肩上がりとなっている。料金改定を視野に状況を注視したい。
③流動比率は100％以上となっているので、支払い能力は問題ない。
⑥汚水処理原価については、全国保菌と比べて低いことから良好である。
⑦施設の利用率は、汚水処理量からの算出のため、70％台であるが、設置した浄化槽はほぼ100％稼働している。
⑧水洗化率については、統計上100％であるが、事業対象区域には、見なし浄化槽が多数あるので、今後もさらなる浄化槽設置が必要である。</t>
    <rPh sb="3" eb="5">
      <t>スウネン</t>
    </rPh>
    <rPh sb="6" eb="8">
      <t>ケイジョウ</t>
    </rPh>
    <rPh sb="8" eb="9">
      <t>シュウ</t>
    </rPh>
    <rPh sb="9" eb="11">
      <t>ヒリツ</t>
    </rPh>
    <rPh sb="17" eb="18">
      <t>キ</t>
    </rPh>
    <rPh sb="20" eb="23">
      <t>シキング</t>
    </rPh>
    <rPh sb="24" eb="26">
      <t>アッカ</t>
    </rPh>
    <rPh sb="27" eb="30">
      <t>カノウセイ</t>
    </rPh>
    <rPh sb="38" eb="40">
      <t>リョウキン</t>
    </rPh>
    <rPh sb="40" eb="42">
      <t>カイテイ</t>
    </rPh>
    <rPh sb="43" eb="45">
      <t>シヤ</t>
    </rPh>
    <rPh sb="46" eb="48">
      <t>ジョウキョウ</t>
    </rPh>
    <rPh sb="49" eb="51">
      <t>チュウシ</t>
    </rPh>
    <rPh sb="56" eb="58">
      <t>ルイセキ</t>
    </rPh>
    <rPh sb="58" eb="61">
      <t>ケッソンキン</t>
    </rPh>
    <rPh sb="69" eb="71">
      <t>スウネン</t>
    </rPh>
    <rPh sb="71" eb="73">
      <t>ミギカタ</t>
    </rPh>
    <rPh sb="73" eb="74">
      <t>ア</t>
    </rPh>
    <rPh sb="83" eb="85">
      <t>リョウキン</t>
    </rPh>
    <rPh sb="85" eb="87">
      <t>カイテイ</t>
    </rPh>
    <rPh sb="88" eb="90">
      <t>シヤ</t>
    </rPh>
    <rPh sb="91" eb="93">
      <t>ジョウキョウ</t>
    </rPh>
    <rPh sb="94" eb="96">
      <t>チュウシ</t>
    </rPh>
    <rPh sb="102" eb="104">
      <t>リュウドウ</t>
    </rPh>
    <rPh sb="104" eb="106">
      <t>ヒリツ</t>
    </rPh>
    <rPh sb="111" eb="113">
      <t>イジョウ</t>
    </rPh>
    <rPh sb="122" eb="124">
      <t>シハラ</t>
    </rPh>
    <rPh sb="125" eb="127">
      <t>ノウリョク</t>
    </rPh>
    <rPh sb="128" eb="130">
      <t>モンダイ</t>
    </rPh>
    <rPh sb="135" eb="137">
      <t>オスイ</t>
    </rPh>
    <rPh sb="137" eb="139">
      <t>ショリ</t>
    </rPh>
    <rPh sb="139" eb="141">
      <t>ゲンカ</t>
    </rPh>
    <rPh sb="147" eb="149">
      <t>ゼンコク</t>
    </rPh>
    <rPh sb="149" eb="151">
      <t>ホキン</t>
    </rPh>
    <rPh sb="152" eb="153">
      <t>クラ</t>
    </rPh>
    <rPh sb="155" eb="156">
      <t>ヒク</t>
    </rPh>
    <rPh sb="161" eb="163">
      <t>リョウコウ</t>
    </rPh>
    <rPh sb="169" eb="171">
      <t>シセツ</t>
    </rPh>
    <rPh sb="172" eb="175">
      <t>リヨウリツ</t>
    </rPh>
    <rPh sb="177" eb="179">
      <t>オスイ</t>
    </rPh>
    <rPh sb="179" eb="182">
      <t>ショリリョウ</t>
    </rPh>
    <rPh sb="185" eb="187">
      <t>サンシュツ</t>
    </rPh>
    <rPh sb="194" eb="195">
      <t>ダイ</t>
    </rPh>
    <rPh sb="200" eb="202">
      <t>セッチ</t>
    </rPh>
    <rPh sb="204" eb="207">
      <t>ジョウカソウ</t>
    </rPh>
    <rPh sb="214" eb="216">
      <t>カドウ</t>
    </rPh>
    <rPh sb="223" eb="226">
      <t>スイセンカ</t>
    </rPh>
    <rPh sb="226" eb="227">
      <t>リツ</t>
    </rPh>
    <rPh sb="233" eb="236">
      <t>トウケイジョウ</t>
    </rPh>
    <rPh sb="245" eb="247">
      <t>ジギョウ</t>
    </rPh>
    <rPh sb="247" eb="249">
      <t>タイショウ</t>
    </rPh>
    <rPh sb="249" eb="251">
      <t>クイキ</t>
    </rPh>
    <rPh sb="254" eb="255">
      <t>ミ</t>
    </rPh>
    <rPh sb="257" eb="260">
      <t>ジョウカソウ</t>
    </rPh>
    <rPh sb="261" eb="263">
      <t>タスウ</t>
    </rPh>
    <rPh sb="268" eb="270">
      <t>コンゴ</t>
    </rPh>
    <rPh sb="275" eb="278">
      <t>ジョウカソウ</t>
    </rPh>
    <rPh sb="278" eb="280">
      <t>セッチ</t>
    </rPh>
    <rPh sb="281" eb="283">
      <t>ヒツヨウ</t>
    </rPh>
    <phoneticPr fontId="1"/>
  </si>
  <si>
    <t>当町では、浄化槽など個別排水処理が下水道事業の整備の一選択肢として認められているので、地区の特性併せて集合処理と個別排水処理を組み合わせて下水道事業を行っている。
個別排水処理である、当該事業は、料金改定を視野に経営の改善を検討したい。</t>
    <rPh sb="0" eb="2">
      <t>トウマチ</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8" eb="49">
      <t>アワ</t>
    </rPh>
    <rPh sb="51" eb="53">
      <t>シュウゴウ</t>
    </rPh>
    <rPh sb="53" eb="55">
      <t>ショリ</t>
    </rPh>
    <rPh sb="56" eb="58">
      <t>コベツ</t>
    </rPh>
    <rPh sb="58" eb="60">
      <t>ハイスイ</t>
    </rPh>
    <rPh sb="60" eb="62">
      <t>ショリ</t>
    </rPh>
    <rPh sb="63" eb="64">
      <t>ク</t>
    </rPh>
    <rPh sb="65" eb="66">
      <t>ア</t>
    </rPh>
    <rPh sb="69" eb="72">
      <t>ゲスイドウ</t>
    </rPh>
    <rPh sb="72" eb="74">
      <t>ジギョウ</t>
    </rPh>
    <rPh sb="75" eb="76">
      <t>オコナ</t>
    </rPh>
    <rPh sb="82" eb="84">
      <t>コベツ</t>
    </rPh>
    <rPh sb="84" eb="86">
      <t>ハイスイ</t>
    </rPh>
    <rPh sb="86" eb="88">
      <t>ショリ</t>
    </rPh>
    <rPh sb="92" eb="94">
      <t>トウガイ</t>
    </rPh>
    <rPh sb="94" eb="96">
      <t>ジギョウ</t>
    </rPh>
    <rPh sb="98" eb="100">
      <t>リョウキン</t>
    </rPh>
    <rPh sb="100" eb="102">
      <t>カイテイ</t>
    </rPh>
    <rPh sb="103" eb="105">
      <t>シヤ</t>
    </rPh>
    <rPh sb="106" eb="108">
      <t>ケイエイ</t>
    </rPh>
    <rPh sb="109" eb="111">
      <t>カイゼン</t>
    </rPh>
    <rPh sb="112" eb="114">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</si>
</sst>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3-4860-BA1C-2C9D52C00A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A3-4860-BA1C-2C9D52C00A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73.790000000000006</c:v>
                </c:pt>
                <c:pt idx="1">
                  <c:v>69.930000000000007</c:v>
                </c:pt>
                <c:pt idx="2">
                  <c:v>71.39</c:v>
                </c:pt>
                <c:pt idx="3">
                  <c:v>69.62</c:v>
                </c:pt>
                <c:pt idx="4">
                  <c:v>69.3</c:v>
                </c:pt>
              </c:numCache>
            </c:numRef>
          </c:val>
          <c:extLst>
            <c:ext xmlns:c16="http://schemas.microsoft.com/office/drawing/2014/chart" uri="{C3380CC4-5D6E-409C-BE32-E72D297353CC}">
              <c16:uniqueId val="{00000000-C1C9-4725-85AB-5D5F2C167C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C1C9-4725-85AB-5D5F2C167C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85D-4B6E-8888-94017BCD4F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85D-4B6E-8888-94017BCD4F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90.22</c:v>
                </c:pt>
                <c:pt idx="1">
                  <c:v>89.78</c:v>
                </c:pt>
                <c:pt idx="2">
                  <c:v>91.54</c:v>
                </c:pt>
                <c:pt idx="3">
                  <c:v>83.67</c:v>
                </c:pt>
                <c:pt idx="4">
                  <c:v>88.67</c:v>
                </c:pt>
              </c:numCache>
            </c:numRef>
          </c:val>
          <c:extLst>
            <c:ext xmlns:c16="http://schemas.microsoft.com/office/drawing/2014/chart" uri="{C3380CC4-5D6E-409C-BE32-E72D297353CC}">
              <c16:uniqueId val="{00000000-95D3-42FD-BB62-22B2C47741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95D3-42FD-BB62-22B2C47741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23.13</c:v>
                </c:pt>
                <c:pt idx="1">
                  <c:v>23.99</c:v>
                </c:pt>
                <c:pt idx="2">
                  <c:v>24.85</c:v>
                </c:pt>
                <c:pt idx="3">
                  <c:v>25.82</c:v>
                </c:pt>
                <c:pt idx="4">
                  <c:v>27.95</c:v>
                </c:pt>
              </c:numCache>
            </c:numRef>
          </c:val>
          <c:extLst>
            <c:ext xmlns:c16="http://schemas.microsoft.com/office/drawing/2014/chart" uri="{C3380CC4-5D6E-409C-BE32-E72D297353CC}">
              <c16:uniqueId val="{00000000-7D87-4DE3-A4E7-81D0144585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7D87-4DE3-A4E7-81D0144585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A2-42E8-B8C7-5D9E3FD1F8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A2-42E8-B8C7-5D9E3FD1F8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36.270000000000003</c:v>
                </c:pt>
                <c:pt idx="1">
                  <c:v>48.97</c:v>
                </c:pt>
                <c:pt idx="2">
                  <c:v>58.1</c:v>
                </c:pt>
                <c:pt idx="3">
                  <c:v>81.650000000000006</c:v>
                </c:pt>
                <c:pt idx="4">
                  <c:v>96.66</c:v>
                </c:pt>
              </c:numCache>
            </c:numRef>
          </c:val>
          <c:extLst>
            <c:ext xmlns:c16="http://schemas.microsoft.com/office/drawing/2014/chart" uri="{C3380CC4-5D6E-409C-BE32-E72D297353CC}">
              <c16:uniqueId val="{00000000-44AE-47CB-870E-3D37D532A1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44AE-47CB-870E-3D37D532A1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393.65</c:v>
                </c:pt>
                <c:pt idx="1">
                  <c:v>462.14</c:v>
                </c:pt>
                <c:pt idx="2">
                  <c:v>609.66</c:v>
                </c:pt>
                <c:pt idx="3">
                  <c:v>383.12</c:v>
                </c:pt>
                <c:pt idx="4">
                  <c:v>469.19</c:v>
                </c:pt>
              </c:numCache>
            </c:numRef>
          </c:val>
          <c:extLst>
            <c:ext xmlns:c16="http://schemas.microsoft.com/office/drawing/2014/chart" uri="{C3380CC4-5D6E-409C-BE32-E72D297353CC}">
              <c16:uniqueId val="{00000000-A397-4C0E-9E72-B84A8A78AA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A397-4C0E-9E72-B84A8A78AA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52.69</c:v>
                </c:pt>
                <c:pt idx="1">
                  <c:v>0</c:v>
                </c:pt>
                <c:pt idx="2">
                  <c:v>0</c:v>
                </c:pt>
                <c:pt idx="3">
                  <c:v>0</c:v>
                </c:pt>
                <c:pt idx="4">
                  <c:v>0</c:v>
                </c:pt>
              </c:numCache>
            </c:numRef>
          </c:val>
          <c:extLst>
            <c:ext xmlns:c16="http://schemas.microsoft.com/office/drawing/2014/chart" uri="{C3380CC4-5D6E-409C-BE32-E72D297353CC}">
              <c16:uniqueId val="{00000000-1885-45CE-B3BD-96D2EBFADB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885-45CE-B3BD-96D2EBFADB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82.99</c:v>
                </c:pt>
                <c:pt idx="1">
                  <c:v>84.99</c:v>
                </c:pt>
                <c:pt idx="2">
                  <c:v>86.03</c:v>
                </c:pt>
                <c:pt idx="3">
                  <c:v>80.3</c:v>
                </c:pt>
                <c:pt idx="4">
                  <c:v>81.88</c:v>
                </c:pt>
              </c:numCache>
            </c:numRef>
          </c:val>
          <c:extLst>
            <c:ext xmlns:c16="http://schemas.microsoft.com/office/drawing/2014/chart" uri="{C3380CC4-5D6E-409C-BE32-E72D297353CC}">
              <c16:uniqueId val="{00000000-5475-4E62-B0B2-6F9795565D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5475-4E62-B0B2-6F9795565D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145.22999999999999</c:v>
                </c:pt>
                <c:pt idx="1">
                  <c:v>149.25</c:v>
                </c:pt>
                <c:pt idx="2">
                  <c:v>145.35</c:v>
                </c:pt>
                <c:pt idx="3">
                  <c:v>157.84</c:v>
                </c:pt>
                <c:pt idx="4">
                  <c:v>155.72999999999999</c:v>
                </c:pt>
              </c:numCache>
            </c:numRef>
          </c:val>
          <c:extLst>
            <c:ext xmlns:c16="http://schemas.microsoft.com/office/drawing/2014/chart" uri="{C3380CC4-5D6E-409C-BE32-E72D297353CC}">
              <c16:uniqueId val="{00000000-94BC-458B-BDD4-220A27AA23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94BC-458B-BDD4-220A27AA23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【96.62】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【111.69】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【111.29】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【349.83】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【85.31】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【54.61】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【307.86】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【53.65】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【25.25】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62" zoomScale="141" zoomScaleNormal="141" workbookViewId="0">
      <selection activeCell="BL83" sqref="BL83"/>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福島県　三春町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特定地域生活排水処理</v>
      </c>
      <c r="Q8" s="33"/>
      <c r="R8" s="33"/>
      <c r="S8" s="33"/>
      <c r="T8" s="33"/>
      <c r="U8" s="33"/>
      <c r="V8" s="33"/>
      <c r="W8" s="33" t="str">
        <f>データ!L6</f>
        <v>K2</v>
      </c>
      <c r="X8" s="33"/>
      <c r="Y8" s="33"/>
      <c r="Z8" s="33"/>
      <c r="AA8" s="33"/>
      <c r="AB8" s="33"/>
      <c r="AC8" s="33"/>
      <c r="AD8" s="34" t="str">
        <f>データ!$M$6</f>
        <v>非設置</v>
      </c>
      <c r="AE8" s="34"/>
      <c r="AF8" s="34"/>
      <c r="AG8" s="34"/>
      <c r="AH8" s="34"/>
      <c r="AI8" s="34"/>
      <c r="AJ8" s="34"/>
      <c r="AK8" s="3"/>
      <c r="AL8" s="35">
        <f>データ!S6</f>
        <v>16312</v>
      </c>
      <c r="AM8" s="35"/>
      <c r="AN8" s="35"/>
      <c r="AO8" s="35"/>
      <c r="AP8" s="35"/>
      <c r="AQ8" s="35"/>
      <c r="AR8" s="35"/>
      <c r="AS8" s="35"/>
      <c r="AT8" s="36">
        <f>データ!T6</f>
        <v>72.760000000000005</v>
      </c>
      <c r="AU8" s="36"/>
      <c r="AV8" s="36"/>
      <c r="AW8" s="36"/>
      <c r="AX8" s="36"/>
      <c r="AY8" s="36"/>
      <c r="AZ8" s="36"/>
      <c r="BA8" s="36"/>
      <c r="BB8" s="36">
        <f>データ!U6</f>
        <v>224.19</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56.19</v>
      </c>
      <c r="J10" s="36"/>
      <c r="K10" s="36"/>
      <c r="L10" s="36"/>
      <c r="M10" s="36"/>
      <c r="N10" s="36"/>
      <c r="O10" s="36"/>
      <c r="P10" s="36">
        <f>データ!P6</f>
        <v>13.26</v>
      </c>
      <c r="Q10" s="36"/>
      <c r="R10" s="36"/>
      <c r="S10" s="36"/>
      <c r="T10" s="36"/>
      <c r="U10" s="36"/>
      <c r="V10" s="36"/>
      <c r="W10" s="36">
        <f>データ!Q6</f>
        <v>100</v>
      </c>
      <c r="X10" s="36"/>
      <c r="Y10" s="36"/>
      <c r="Z10" s="36"/>
      <c r="AA10" s="36"/>
      <c r="AB10" s="36"/>
      <c r="AC10" s="36"/>
      <c r="AD10" s="35">
        <f>データ!R6</f>
        <v>2970</v>
      </c>
      <c r="AE10" s="35"/>
      <c r="AF10" s="35"/>
      <c r="AG10" s="35"/>
      <c r="AH10" s="35"/>
      <c r="AI10" s="35"/>
      <c r="AJ10" s="35"/>
      <c r="AK10" s="2"/>
      <c r="AL10" s="35">
        <f>データ!V6</f>
        <v>2149</v>
      </c>
      <c r="AM10" s="35"/>
      <c r="AN10" s="35"/>
      <c r="AO10" s="35"/>
      <c r="AP10" s="35"/>
      <c r="AQ10" s="35"/>
      <c r="AR10" s="35"/>
      <c r="AS10" s="35"/>
      <c r="AT10" s="36">
        <f>データ!W6</f>
        <v>59.91</v>
      </c>
      <c r="AU10" s="36"/>
      <c r="AV10" s="36"/>
      <c r="AW10" s="36"/>
      <c r="AX10" s="36"/>
      <c r="AY10" s="36"/>
      <c r="AZ10" s="36"/>
      <c r="BA10" s="36"/>
      <c r="BB10" s="36">
        <f>データ!X6</f>
        <v>35.869999999999997</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46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44</v>
      </c>
      <c r="F84" s="6" t="s">
        <v>45</v>
      </c>
      <c r="G84" s="6" t="s">
        <v>47</v>
      </c>
      <c r="H84" s="6" t="s">
        <v>39</v>
      </c>
      <c r="I84" s="6" t="s">
        <v>11</v>
      </c>
      <c r="J84" s="6" t="s">
        <v>48</v>
      </c>
      <c r="K84" s="6" t="s">
        <v>49</v>
      </c>
      <c r="L84" s="6" t="s">
        <v>4</v>
      </c>
      <c r="M84" s="6" t="s">
        <v>33</v>
      </c>
      <c r="N84" s="6" t="s">
        <v>51</v>
      </c>
      <c r="O84" s="6" t="s">
        <v>53</v>
      </c>
    </row>
    <row r="85" spans="1:78" hidden="1" x14ac:dyDescent="0.2">
      <c r="B85" s="6"/>
      <c r="C85" s="6"/>
      <c r="D85" s="6"/>
      <c r="E85" s="6" t="str">
        <f>データ!AI6</f>
        <v>【96.62】</v>
      </c>
      <c r="F85" s="6" t="str">
        <f>データ!AT6</f>
        <v>【111.69】</v>
      </c>
      <c r="G85" s="6" t="str">
        <f>データ!BE6</f>
        <v>【111.29】</v>
      </c>
      <c r="H85" s="6" t="str">
        <f>データ!BP6</f>
        <v>【349.83】</v>
      </c>
      <c r="I85" s="6" t="str">
        <f>データ!CA6</f>
        <v>【53.65】</v>
      </c>
      <c r="J85" s="6" t="str">
        <f>データ!CL6</f>
        <v>【307.86】</v>
      </c>
      <c r="K85" s="6" t="str">
        <f>データ!CW6</f>
        <v>【54.61】</v>
      </c>
      <c r="L85" s="6" t="str">
        <f>データ!DH6</f>
        <v>【85.31】</v>
      </c>
      <c r="M85" s="6" t="str">
        <f>データ!DS6</f>
        <v>【25.25】</v>
      </c>
      <c r="N85" s="6" t="str">
        <f>データ!ED6</f>
        <v>【-】</v>
      </c>
      <c r="O85" s="6" t="str">
        <f>データ!EO6</f>
        <v>【-】</v>
      </c>
    </row>
  </sheetData>
  <sheetProtection algorithmName="SHA-512" hashValue="tKnbpysAioxcmHQUjjT8QXa4PvwdhWWY384ejZzvla51CrAR586u1cJepx6Cct6i03yuJMRTYgLbmaBreqjnKw==" saltValue="uuWuo9X9z548GzN9+cXaW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43</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2">
      <c r="A5" s="14" t="s">
        <v>69</v>
      </c>
      <c r="B5" s="18"/>
      <c r="C5" s="18"/>
      <c r="D5" s="18"/>
      <c r="E5" s="18"/>
      <c r="F5" s="18"/>
      <c r="G5" s="18"/>
      <c r="H5" s="22" t="s">
        <v>56</v>
      </c>
      <c r="I5" s="22" t="s">
        <v>70</v>
      </c>
      <c r="J5" s="22" t="s">
        <v>71</v>
      </c>
      <c r="K5" s="22" t="s">
        <v>72</v>
      </c>
      <c r="L5" s="22" t="s">
        <v>73</v>
      </c>
      <c r="M5" s="22" t="s">
        <v>8</v>
      </c>
      <c r="N5" s="22" t="s">
        <v>74</v>
      </c>
      <c r="O5" s="22" t="s">
        <v>75</v>
      </c>
      <c r="P5" s="22" t="s">
        <v>76</v>
      </c>
      <c r="Q5" s="22" t="s">
        <v>77</v>
      </c>
      <c r="R5" s="22" t="s">
        <v>78</v>
      </c>
      <c r="S5" s="22" t="s">
        <v>79</v>
      </c>
      <c r="T5" s="22" t="s">
        <v>80</v>
      </c>
      <c r="U5" s="22" t="s">
        <v>63</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42</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2">
      <c r="A6" s="14" t="s">
        <v>95</v>
      </c>
      <c r="B6" s="19">
        <f t="shared" ref="B6:X6" si="1">B7</f>
        <v>2023</v>
      </c>
      <c r="C6" s="19">
        <f t="shared" si="1"/>
        <v>75213</v>
      </c>
      <c r="D6" s="19">
        <f t="shared" si="1"/>
        <v>46</v>
      </c>
      <c r="E6" s="19">
        <f t="shared" si="1"/>
        <v>18</v>
      </c>
      <c r="F6" s="19">
        <f t="shared" si="1"/>
        <v>0</v>
      </c>
      <c r="G6" s="19">
        <f t="shared" si="1"/>
        <v>0</v>
      </c>
      <c r="H6" s="19" t="str">
        <f t="shared" si="1"/>
        <v>福島県　三春町</v>
      </c>
      <c r="I6" s="19" t="str">
        <f t="shared" si="1"/>
        <v>法適用</v>
      </c>
      <c r="J6" s="19" t="str">
        <f t="shared" si="1"/>
        <v>下水道事業</v>
      </c>
      <c r="K6" s="19" t="str">
        <f t="shared" si="1"/>
        <v>特定地域生活排水処理</v>
      </c>
      <c r="L6" s="19" t="str">
        <f t="shared" si="1"/>
        <v>K2</v>
      </c>
      <c r="M6" s="19" t="str">
        <f t="shared" si="1"/>
        <v>非設置</v>
      </c>
      <c r="N6" s="23" t="str">
        <f t="shared" si="1"/>
        <v>-</v>
      </c>
      <c r="O6" s="23">
        <f t="shared" si="1"/>
        <v>56.19</v>
      </c>
      <c r="P6" s="23">
        <f t="shared" si="1"/>
        <v>13.26</v>
      </c>
      <c r="Q6" s="23">
        <f t="shared" si="1"/>
        <v>100</v>
      </c>
      <c r="R6" s="23">
        <f t="shared" si="1"/>
        <v>2970</v>
      </c>
      <c r="S6" s="23">
        <f t="shared" si="1"/>
        <v>16312</v>
      </c>
      <c r="T6" s="23">
        <f t="shared" si="1"/>
        <v>72.760000000000005</v>
      </c>
      <c r="U6" s="23">
        <f t="shared" si="1"/>
        <v>224.19</v>
      </c>
      <c r="V6" s="23">
        <f t="shared" si="1"/>
        <v>2149</v>
      </c>
      <c r="W6" s="23">
        <f t="shared" si="1"/>
        <v>59.91</v>
      </c>
      <c r="X6" s="23">
        <f t="shared" si="1"/>
        <v>35.869999999999997</v>
      </c>
      <c r="Y6" s="27">
        <f t="shared" ref="Y6:AH6" si="2">IF(Y7="",NA(),Y7)</f>
        <v>90.22</v>
      </c>
      <c r="Z6" s="27">
        <f t="shared" si="2"/>
        <v>89.78</v>
      </c>
      <c r="AA6" s="27">
        <f t="shared" si="2"/>
        <v>91.54</v>
      </c>
      <c r="AB6" s="27">
        <f t="shared" si="2"/>
        <v>83.67</v>
      </c>
      <c r="AC6" s="27">
        <f t="shared" si="2"/>
        <v>88.67</v>
      </c>
      <c r="AD6" s="27">
        <f t="shared" si="2"/>
        <v>96.05</v>
      </c>
      <c r="AE6" s="27">
        <f t="shared" si="2"/>
        <v>99.03</v>
      </c>
      <c r="AF6" s="27">
        <f t="shared" si="2"/>
        <v>100.41</v>
      </c>
      <c r="AG6" s="27">
        <f t="shared" si="2"/>
        <v>100.17</v>
      </c>
      <c r="AH6" s="27">
        <f t="shared" si="2"/>
        <v>96.95</v>
      </c>
      <c r="AI6" s="23" t="str">
        <f>IF(AI7="","",IF(AI7="-","【-】","【"&amp;SUBSTITUTE(TEXT(AI7,"#,##0.00"),"-","△")&amp;"】"))</f>
        <v>【96.62】</v>
      </c>
      <c r="AJ6" s="27">
        <f t="shared" ref="AJ6:AS6" si="3">IF(AJ7="",NA(),AJ7)</f>
        <v>36.270000000000003</v>
      </c>
      <c r="AK6" s="27">
        <f t="shared" si="3"/>
        <v>48.97</v>
      </c>
      <c r="AL6" s="27">
        <f t="shared" si="3"/>
        <v>58.1</v>
      </c>
      <c r="AM6" s="27">
        <f t="shared" si="3"/>
        <v>81.650000000000006</v>
      </c>
      <c r="AN6" s="27">
        <f t="shared" si="3"/>
        <v>96.66</v>
      </c>
      <c r="AO6" s="27">
        <f t="shared" si="3"/>
        <v>123.82</v>
      </c>
      <c r="AP6" s="27">
        <f t="shared" si="3"/>
        <v>74.239999999999995</v>
      </c>
      <c r="AQ6" s="27">
        <f t="shared" si="3"/>
        <v>83.92</v>
      </c>
      <c r="AR6" s="27">
        <f t="shared" si="3"/>
        <v>89.31</v>
      </c>
      <c r="AS6" s="27">
        <f t="shared" si="3"/>
        <v>91.33</v>
      </c>
      <c r="AT6" s="23" t="str">
        <f>IF(AT7="","",IF(AT7="-","【-】","【"&amp;SUBSTITUTE(TEXT(AT7,"#,##0.00"),"-","△")&amp;"】"))</f>
        <v>【111.69】</v>
      </c>
      <c r="AU6" s="27">
        <f t="shared" ref="AU6:BD6" si="4">IF(AU7="",NA(),AU7)</f>
        <v>393.65</v>
      </c>
      <c r="AV6" s="27">
        <f t="shared" si="4"/>
        <v>462.14</v>
      </c>
      <c r="AW6" s="27">
        <f t="shared" si="4"/>
        <v>609.66</v>
      </c>
      <c r="AX6" s="27">
        <f t="shared" si="4"/>
        <v>383.12</v>
      </c>
      <c r="AY6" s="27">
        <f t="shared" si="4"/>
        <v>469.19</v>
      </c>
      <c r="AZ6" s="27">
        <f t="shared" si="4"/>
        <v>89.72</v>
      </c>
      <c r="BA6" s="27">
        <f t="shared" si="4"/>
        <v>100.47</v>
      </c>
      <c r="BB6" s="27">
        <f t="shared" si="4"/>
        <v>122.71</v>
      </c>
      <c r="BC6" s="27">
        <f t="shared" si="4"/>
        <v>138.19999999999999</v>
      </c>
      <c r="BD6" s="27">
        <f t="shared" si="4"/>
        <v>126.97</v>
      </c>
      <c r="BE6" s="23" t="str">
        <f>IF(BE7="","",IF(BE7="-","【-】","【"&amp;SUBSTITUTE(TEXT(BE7,"#,##0.00"),"-","△")&amp;"】"))</f>
        <v>【111.29】</v>
      </c>
      <c r="BF6" s="27">
        <f t="shared" ref="BF6:BO6" si="5">IF(BF7="",NA(),BF7)</f>
        <v>52.69</v>
      </c>
      <c r="BG6" s="23">
        <f t="shared" si="5"/>
        <v>0</v>
      </c>
      <c r="BH6" s="23">
        <f t="shared" si="5"/>
        <v>0</v>
      </c>
      <c r="BI6" s="23">
        <f t="shared" si="5"/>
        <v>0</v>
      </c>
      <c r="BJ6" s="23">
        <f t="shared" si="5"/>
        <v>0</v>
      </c>
      <c r="BK6" s="27">
        <f t="shared" si="5"/>
        <v>270.57</v>
      </c>
      <c r="BL6" s="27">
        <f t="shared" si="5"/>
        <v>294.27</v>
      </c>
      <c r="BM6" s="27">
        <f t="shared" si="5"/>
        <v>294.08999999999997</v>
      </c>
      <c r="BN6" s="27">
        <f t="shared" si="5"/>
        <v>294.08999999999997</v>
      </c>
      <c r="BO6" s="27">
        <f t="shared" si="5"/>
        <v>338.47</v>
      </c>
      <c r="BP6" s="23" t="str">
        <f>IF(BP7="","",IF(BP7="-","【-】","【"&amp;SUBSTITUTE(TEXT(BP7,"#,##0.00"),"-","△")&amp;"】"))</f>
        <v>【349.83】</v>
      </c>
      <c r="BQ6" s="27">
        <f t="shared" ref="BQ6:BZ6" si="6">IF(BQ7="",NA(),BQ7)</f>
        <v>82.99</v>
      </c>
      <c r="BR6" s="27">
        <f t="shared" si="6"/>
        <v>84.99</v>
      </c>
      <c r="BS6" s="27">
        <f t="shared" si="6"/>
        <v>86.03</v>
      </c>
      <c r="BT6" s="27">
        <f t="shared" si="6"/>
        <v>80.3</v>
      </c>
      <c r="BU6" s="27">
        <f t="shared" si="6"/>
        <v>81.88</v>
      </c>
      <c r="BV6" s="27">
        <f t="shared" si="6"/>
        <v>62.5</v>
      </c>
      <c r="BW6" s="27">
        <f t="shared" si="6"/>
        <v>60.59</v>
      </c>
      <c r="BX6" s="27">
        <f t="shared" si="6"/>
        <v>60</v>
      </c>
      <c r="BY6" s="27">
        <f t="shared" si="6"/>
        <v>59.01</v>
      </c>
      <c r="BZ6" s="27">
        <f t="shared" si="6"/>
        <v>56.06</v>
      </c>
      <c r="CA6" s="23" t="str">
        <f>IF(CA7="","",IF(CA7="-","【-】","【"&amp;SUBSTITUTE(TEXT(CA7,"#,##0.00"),"-","△")&amp;"】"))</f>
        <v>【53.65】</v>
      </c>
      <c r="CB6" s="27">
        <f t="shared" ref="CB6:CK6" si="7">IF(CB7="",NA(),CB7)</f>
        <v>145.22999999999999</v>
      </c>
      <c r="CC6" s="27">
        <f t="shared" si="7"/>
        <v>149.25</v>
      </c>
      <c r="CD6" s="27">
        <f t="shared" si="7"/>
        <v>145.35</v>
      </c>
      <c r="CE6" s="27">
        <f t="shared" si="7"/>
        <v>157.84</v>
      </c>
      <c r="CF6" s="27">
        <f t="shared" si="7"/>
        <v>155.72999999999999</v>
      </c>
      <c r="CG6" s="27">
        <f t="shared" si="7"/>
        <v>269.33</v>
      </c>
      <c r="CH6" s="27">
        <f t="shared" si="7"/>
        <v>280.23</v>
      </c>
      <c r="CI6" s="27">
        <f t="shared" si="7"/>
        <v>282.70999999999998</v>
      </c>
      <c r="CJ6" s="27">
        <f t="shared" si="7"/>
        <v>291.82</v>
      </c>
      <c r="CK6" s="27">
        <f t="shared" si="7"/>
        <v>304.36</v>
      </c>
      <c r="CL6" s="23" t="str">
        <f>IF(CL7="","",IF(CL7="-","【-】","【"&amp;SUBSTITUTE(TEXT(CL7,"#,##0.00"),"-","△")&amp;"】"))</f>
        <v>【307.86】</v>
      </c>
      <c r="CM6" s="27">
        <f t="shared" ref="CM6:CV6" si="8">IF(CM7="",NA(),CM7)</f>
        <v>73.790000000000006</v>
      </c>
      <c r="CN6" s="27">
        <f t="shared" si="8"/>
        <v>69.930000000000007</v>
      </c>
      <c r="CO6" s="27">
        <f t="shared" si="8"/>
        <v>71.39</v>
      </c>
      <c r="CP6" s="27">
        <f t="shared" si="8"/>
        <v>69.62</v>
      </c>
      <c r="CQ6" s="27">
        <f t="shared" si="8"/>
        <v>69.3</v>
      </c>
      <c r="CR6" s="27">
        <f t="shared" si="8"/>
        <v>59.64</v>
      </c>
      <c r="CS6" s="27">
        <f t="shared" si="8"/>
        <v>58.19</v>
      </c>
      <c r="CT6" s="27">
        <f t="shared" si="8"/>
        <v>56.52</v>
      </c>
      <c r="CU6" s="27">
        <f t="shared" si="8"/>
        <v>88.45</v>
      </c>
      <c r="CV6" s="27">
        <f t="shared" si="8"/>
        <v>54.08</v>
      </c>
      <c r="CW6" s="23" t="str">
        <f>IF(CW7="","",IF(CW7="-","【-】","【"&amp;SUBSTITUTE(TEXT(CW7,"#,##0.00"),"-","△")&amp;"】"))</f>
        <v>【54.61】</v>
      </c>
      <c r="CX6" s="27">
        <f t="shared" ref="CX6:DG6" si="9">IF(CX7="",NA(),CX7)</f>
        <v>100</v>
      </c>
      <c r="CY6" s="27">
        <f t="shared" si="9"/>
        <v>100</v>
      </c>
      <c r="CZ6" s="27">
        <f t="shared" si="9"/>
        <v>100</v>
      </c>
      <c r="DA6" s="27">
        <f t="shared" si="9"/>
        <v>100</v>
      </c>
      <c r="DB6" s="27">
        <f t="shared" si="9"/>
        <v>100</v>
      </c>
      <c r="DC6" s="27">
        <f t="shared" si="9"/>
        <v>90.63</v>
      </c>
      <c r="DD6" s="27">
        <f t="shared" si="9"/>
        <v>87.8</v>
      </c>
      <c r="DE6" s="27">
        <f t="shared" si="9"/>
        <v>88.43</v>
      </c>
      <c r="DF6" s="27">
        <f t="shared" si="9"/>
        <v>90.34</v>
      </c>
      <c r="DG6" s="27">
        <f t="shared" si="9"/>
        <v>90.57</v>
      </c>
      <c r="DH6" s="23" t="str">
        <f>IF(DH7="","",IF(DH7="-","【-】","【"&amp;SUBSTITUTE(TEXT(DH7,"#,##0.00"),"-","△")&amp;"】"))</f>
        <v>【85.31】</v>
      </c>
      <c r="DI6" s="27">
        <f t="shared" ref="DI6:DR6" si="10">IF(DI7="",NA(),DI7)</f>
        <v>23.13</v>
      </c>
      <c r="DJ6" s="27">
        <f t="shared" si="10"/>
        <v>23.99</v>
      </c>
      <c r="DK6" s="27">
        <f t="shared" si="10"/>
        <v>24.85</v>
      </c>
      <c r="DL6" s="27">
        <f t="shared" si="10"/>
        <v>25.82</v>
      </c>
      <c r="DM6" s="27">
        <f t="shared" si="10"/>
        <v>27.95</v>
      </c>
      <c r="DN6" s="27">
        <f t="shared" si="10"/>
        <v>23.76</v>
      </c>
      <c r="DO6" s="27">
        <f t="shared" si="10"/>
        <v>15.74</v>
      </c>
      <c r="DP6" s="27">
        <f t="shared" si="10"/>
        <v>21.02</v>
      </c>
      <c r="DQ6" s="27">
        <f t="shared" si="10"/>
        <v>24.31</v>
      </c>
      <c r="DR6" s="27">
        <f t="shared" si="10"/>
        <v>26.92</v>
      </c>
      <c r="DS6" s="23" t="str">
        <f>IF(DS7="","",IF(DS7="-","【-】","【"&amp;SUBSTITUTE(TEXT(DS7,"#,##0.00"),"-","△")&amp;"】"))</f>
        <v>【25.25】</v>
      </c>
      <c r="DT6" s="27" t="str">
        <f t="shared" ref="DT6:EC6" si="11">IF(DT7="",NA(),DT7)</f>
        <v>-</v>
      </c>
      <c r="DU6" s="27" t="str">
        <f t="shared" si="11"/>
        <v>-</v>
      </c>
      <c r="DV6" s="27" t="str">
        <f t="shared" si="11"/>
        <v>-</v>
      </c>
      <c r="DW6" s="27" t="str">
        <f t="shared" si="11"/>
        <v>-</v>
      </c>
      <c r="DX6" s="27" t="str">
        <f t="shared" si="11"/>
        <v>-</v>
      </c>
      <c r="DY6" s="27" t="str">
        <f t="shared" si="11"/>
        <v>-</v>
      </c>
      <c r="DZ6" s="27" t="str">
        <f t="shared" si="11"/>
        <v>-</v>
      </c>
      <c r="EA6" s="27" t="str">
        <f t="shared" si="11"/>
        <v>-</v>
      </c>
      <c r="EB6" s="27" t="str">
        <f t="shared" si="11"/>
        <v>-</v>
      </c>
      <c r="EC6" s="27" t="str">
        <f t="shared" si="11"/>
        <v>-</v>
      </c>
      <c r="ED6" s="23" t="str">
        <f>IF(ED7="","",IF(ED7="-","【-】","【"&amp;SUBSTITUTE(TEXT(ED7,"#,##0.00"),"-","△")&amp;"】"))</f>
        <v>【-】</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8" s="13" customFormat="1" x14ac:dyDescent="0.2">
      <c r="A7" s="14"/>
      <c r="B7" s="20">
        <v>2023</v>
      </c>
      <c r="C7" s="20">
        <v>75213</v>
      </c>
      <c r="D7" s="20">
        <v>46</v>
      </c>
      <c r="E7" s="20">
        <v>18</v>
      </c>
      <c r="F7" s="20">
        <v>0</v>
      </c>
      <c r="G7" s="20">
        <v>0</v>
      </c>
      <c r="H7" s="20" t="s">
        <v>96</v>
      </c>
      <c r="I7" s="20" t="s">
        <v>97</v>
      </c>
      <c r="J7" s="20" t="s">
        <v>98</v>
      </c>
      <c r="K7" s="20" t="s">
        <v>99</v>
      </c>
      <c r="L7" s="20" t="s">
        <v>100</v>
      </c>
      <c r="M7" s="20" t="s">
        <v>101</v>
      </c>
      <c r="N7" s="24" t="s">
        <v>102</v>
      </c>
      <c r="O7" s="24">
        <v>56.19</v>
      </c>
      <c r="P7" s="24">
        <v>13.26</v>
      </c>
      <c r="Q7" s="24">
        <v>100</v>
      </c>
      <c r="R7" s="24">
        <v>2970</v>
      </c>
      <c r="S7" s="24">
        <v>16312</v>
      </c>
      <c r="T7" s="24">
        <v>72.760000000000005</v>
      </c>
      <c r="U7" s="24">
        <v>224.19</v>
      </c>
      <c r="V7" s="24">
        <v>2149</v>
      </c>
      <c r="W7" s="24">
        <v>59.91</v>
      </c>
      <c r="X7" s="24">
        <v>35.869999999999997</v>
      </c>
      <c r="Y7" s="24">
        <v>90.22</v>
      </c>
      <c r="Z7" s="24">
        <v>89.78</v>
      </c>
      <c r="AA7" s="24">
        <v>91.54</v>
      </c>
      <c r="AB7" s="24">
        <v>83.67</v>
      </c>
      <c r="AC7" s="24">
        <v>88.67</v>
      </c>
      <c r="AD7" s="24">
        <v>96.05</v>
      </c>
      <c r="AE7" s="24">
        <v>99.03</v>
      </c>
      <c r="AF7" s="24">
        <v>100.41</v>
      </c>
      <c r="AG7" s="24">
        <v>100.17</v>
      </c>
      <c r="AH7" s="24">
        <v>96.95</v>
      </c>
      <c r="AI7" s="24">
        <v>96.62</v>
      </c>
      <c r="AJ7" s="24">
        <v>36.270000000000003</v>
      </c>
      <c r="AK7" s="24">
        <v>48.97</v>
      </c>
      <c r="AL7" s="24">
        <v>58.1</v>
      </c>
      <c r="AM7" s="24">
        <v>81.650000000000006</v>
      </c>
      <c r="AN7" s="24">
        <v>96.66</v>
      </c>
      <c r="AO7" s="24">
        <v>123.82</v>
      </c>
      <c r="AP7" s="24">
        <v>74.239999999999995</v>
      </c>
      <c r="AQ7" s="24">
        <v>83.92</v>
      </c>
      <c r="AR7" s="24">
        <v>89.31</v>
      </c>
      <c r="AS7" s="24">
        <v>91.33</v>
      </c>
      <c r="AT7" s="24">
        <v>111.69</v>
      </c>
      <c r="AU7" s="24">
        <v>393.65</v>
      </c>
      <c r="AV7" s="24">
        <v>462.14</v>
      </c>
      <c r="AW7" s="24">
        <v>609.66</v>
      </c>
      <c r="AX7" s="24">
        <v>383.12</v>
      </c>
      <c r="AY7" s="24">
        <v>469.19</v>
      </c>
      <c r="AZ7" s="24">
        <v>89.72</v>
      </c>
      <c r="BA7" s="24">
        <v>100.47</v>
      </c>
      <c r="BB7" s="24">
        <v>122.71</v>
      </c>
      <c r="BC7" s="24">
        <v>138.19999999999999</v>
      </c>
      <c r="BD7" s="24">
        <v>126.97</v>
      </c>
      <c r="BE7" s="24">
        <v>111.29</v>
      </c>
      <c r="BF7" s="24">
        <v>52.69</v>
      </c>
      <c r="BG7" s="24">
        <v>0</v>
      </c>
      <c r="BH7" s="24">
        <v>0</v>
      </c>
      <c r="BI7" s="24">
        <v>0</v>
      </c>
      <c r="BJ7" s="24">
        <v>0</v>
      </c>
      <c r="BK7" s="24">
        <v>270.57</v>
      </c>
      <c r="BL7" s="24">
        <v>294.27</v>
      </c>
      <c r="BM7" s="24">
        <v>294.08999999999997</v>
      </c>
      <c r="BN7" s="24">
        <v>294.08999999999997</v>
      </c>
      <c r="BO7" s="24">
        <v>338.47</v>
      </c>
      <c r="BP7" s="24">
        <v>349.83</v>
      </c>
      <c r="BQ7" s="24">
        <v>82.99</v>
      </c>
      <c r="BR7" s="24">
        <v>84.99</v>
      </c>
      <c r="BS7" s="24">
        <v>86.03</v>
      </c>
      <c r="BT7" s="24">
        <v>80.3</v>
      </c>
      <c r="BU7" s="24">
        <v>81.88</v>
      </c>
      <c r="BV7" s="24">
        <v>62.5</v>
      </c>
      <c r="BW7" s="24">
        <v>60.59</v>
      </c>
      <c r="BX7" s="24">
        <v>60</v>
      </c>
      <c r="BY7" s="24">
        <v>59.01</v>
      </c>
      <c r="BZ7" s="24">
        <v>56.06</v>
      </c>
      <c r="CA7" s="24">
        <v>53.65</v>
      </c>
      <c r="CB7" s="24">
        <v>145.22999999999999</v>
      </c>
      <c r="CC7" s="24">
        <v>149.25</v>
      </c>
      <c r="CD7" s="24">
        <v>145.35</v>
      </c>
      <c r="CE7" s="24">
        <v>157.84</v>
      </c>
      <c r="CF7" s="24">
        <v>155.72999999999999</v>
      </c>
      <c r="CG7" s="24">
        <v>269.33</v>
      </c>
      <c r="CH7" s="24">
        <v>280.23</v>
      </c>
      <c r="CI7" s="24">
        <v>282.70999999999998</v>
      </c>
      <c r="CJ7" s="24">
        <v>291.82</v>
      </c>
      <c r="CK7" s="24">
        <v>304.36</v>
      </c>
      <c r="CL7" s="24">
        <v>307.86</v>
      </c>
      <c r="CM7" s="24">
        <v>73.790000000000006</v>
      </c>
      <c r="CN7" s="24">
        <v>69.930000000000007</v>
      </c>
      <c r="CO7" s="24">
        <v>71.39</v>
      </c>
      <c r="CP7" s="24">
        <v>69.62</v>
      </c>
      <c r="CQ7" s="24">
        <v>69.3</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23.13</v>
      </c>
      <c r="DJ7" s="24">
        <v>23.99</v>
      </c>
      <c r="DK7" s="24">
        <v>24.85</v>
      </c>
      <c r="DL7" s="24">
        <v>25.82</v>
      </c>
      <c r="DM7" s="24">
        <v>27.95</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鴫原 絵梨香</cp:lastModifiedBy>
  <dcterms:created xsi:type="dcterms:W3CDTF">2025-01-24T07:23:57Z</dcterms:created>
  <dcterms:modified xsi:type="dcterms:W3CDTF">2025-03-04T08:30:50Z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2025-02-03T06:35:15Z</vt:filetime>
  </property>
</Properties>
</file>