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10\Desktop\"/>
    </mc:Choice>
  </mc:AlternateContent>
  <workbookProtection workbookAlgorithmName="SHA-512" workbookHashValue="1AKuIAJpG7HMMkctOrf0Uyc1I1rgcNytEEgJZc+J6zErWQXbM4wi+1pb5JcCD7HVTVRxYoAJDOdeKKlXwM1AwA==" workbookSaltValue="zwsaXmZk+1IGzc/ZGwww1w==" workbookSpinCount="100000" lockStructure="1"/>
  <bookViews>
    <workbookView xWindow="0" yWindow="0" windowWidth="28800" windowHeight="136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<sst xmlns="http://schemas.openxmlformats.org/spreadsheetml/2006/main" count="236" uniqueCount="119">
  <si>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</si>
  <si>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</si>
  <si>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</si>
  <si>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</si>
  <si>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</si>
  <si>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</si>
  <si>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</si>
  <si>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</si>
  <si>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</si>
  <si>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</si>
  <si>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</si>
  <si>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</si>
  <si>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</si>
  <si>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</si>
  <si>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</si>
  <si>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</si>
  <si>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</si>
  <si>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</si>
  <si>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</si>
  <si>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</si>
  <si>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</si>
  <si>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</si>
  <si>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</si>
  <si>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</si>
  <si>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</si>
  <si>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</si>
  <si>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</si>
  <si>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</si>
  <si>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</si>
  <si>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</si>
  <si>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</si>
  <si>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</si>
  <si>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</si>
  <si>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</si>
  <si>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</si>
  <si>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</si>
  <si>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</si>
  <si>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</si>
  <si>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</si>
  <si>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</si>
  <si>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</si>
  <si>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</si>
  <si>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</si>
  <si>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</si>
  <si>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</si>
  <si>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</si>
  <si>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</si>
  <si>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</si>
  <si>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</si>
  <si>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</si>
  <si>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</si>
  <si>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</si>
  <si>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</si>
  <si>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</si>
  <si>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</si>
  <si>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</si>
  <si>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</si>
  <si>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</si>
  <si>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</si>
  <si>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</si>
  <si>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</si>
  <si>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</si>
  <si>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</si>
  <si>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</si>
  <si>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</si>
  <si>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</si>
  <si>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</si>
  <si>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</si>
  <si>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</si>
  <si>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</si>
  <si>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</si>
  <si>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</si>
  <si>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</si>
  <si>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</si>
  <si>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</si>
  <si>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</si>
  <si>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</si>
  <si>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</si>
  <si>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</si>
  <si>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</si>
  <si>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</si>
  <si>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</si>
  <si>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</si>
  <si>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</si>
  <si>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</si>
  <si>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</si>
  <si>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</si>
  <si>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</si>
  <si>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</si>
  <si>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</si>
  <si>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</si>
  <si>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</si>
  <si>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</si>
  <si>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</si>
  <si>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</si>
  <si>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</si>
  <si>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</si>
  <si>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</si>
  <si>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</si>
  <si>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</si>
  <si>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</si>
  <si>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</si>
  <si>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</si>
  <si>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</si>
  <si>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</si>
  <si>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</si>
  <si>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</si>
  <si>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</si>
  <si>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</si>
  <si>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</si>
  <si>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</si>
  <si>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</si>
  <si>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</si>
  <si>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</si>
  <si>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</si>
  <si>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</si>
  <si>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①収益的収支比率より一見して健全な運営状況と考えられるが、基準外一般会計繰入金が算入していることから、独立採算が取れていない状況である。
また、⑥汚水処理原価上昇は、平均値と比べ概ね同様の推移であることから昨今の物価上昇に伴い上振れしているものと推察され、さらに令和4年度以降施設の機器等の更新工事を実施しているため、上昇率が平均値より大きかったと考えられる。</t>
    <phoneticPr fontId="4"/>
  </si>
  <si>
    <t>供用開始から20年経過しており、１施設については機器の更新及び管路の補修をR4～6年度間で実施するため、一定程度の対策を講じることができている。一方で、⑦施設利用率がわずかだが減少を続けているため、接続を勧奨したうえで、施設規模の縮小については今後の施設利用率を注視しつつ検討する必要がある。</t>
    <phoneticPr fontId="4"/>
  </si>
  <si>
    <t xml:space="preserve">利用人口減少と物価上昇から、利用者負担が今後増すことが想定されるため、適正な使用料の賦課の理解を得るためにも、効率的な維持管理がよりいっそう求められる。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</si>
</sst>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62-46C8-B0D1-4CD86D61B6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162-46C8-B0D1-4CD86D61B6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75.03</c:v>
                </c:pt>
                <c:pt idx="1">
                  <c:v>72.95</c:v>
                </c:pt>
                <c:pt idx="2">
                  <c:v>70.38</c:v>
                </c:pt>
                <c:pt idx="3">
                  <c:v>70.62</c:v>
                </c:pt>
                <c:pt idx="4">
                  <c:v>70.87</c:v>
                </c:pt>
              </c:numCache>
            </c:numRef>
          </c:val>
          <c:extLst>
            <c:ext xmlns:c16="http://schemas.microsoft.com/office/drawing/2014/chart" uri="{C3380CC4-5D6E-409C-BE32-E72D297353CC}">
              <c16:uniqueId val="{00000000-9068-4D9E-8772-9DC2CB76A6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068-4D9E-8772-9DC2CB76A6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88.99</c:v>
                </c:pt>
                <c:pt idx="1">
                  <c:v>89</c:v>
                </c:pt>
                <c:pt idx="2">
                  <c:v>89.02</c:v>
                </c:pt>
                <c:pt idx="3">
                  <c:v>88.99</c:v>
                </c:pt>
                <c:pt idx="4">
                  <c:v>88.99</c:v>
                </c:pt>
              </c:numCache>
            </c:numRef>
          </c:val>
          <c:extLst>
            <c:ext xmlns:c16="http://schemas.microsoft.com/office/drawing/2014/chart" uri="{C3380CC4-5D6E-409C-BE32-E72D297353CC}">
              <c16:uniqueId val="{00000000-B10D-482A-911A-070774AC1A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B10D-482A-911A-070774AC1A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100.19</c:v>
                </c:pt>
                <c:pt idx="1">
                  <c:v>73.739999999999995</c:v>
                </c:pt>
                <c:pt idx="2">
                  <c:v>74</c:v>
                </c:pt>
                <c:pt idx="3">
                  <c:v>108.5</c:v>
                </c:pt>
                <c:pt idx="4">
                  <c:v>100.04</c:v>
                </c:pt>
              </c:numCache>
            </c:numRef>
          </c:val>
          <c:extLst>
            <c:ext xmlns:c16="http://schemas.microsoft.com/office/drawing/2014/chart" uri="{C3380CC4-5D6E-409C-BE32-E72D297353CC}">
              <c16:uniqueId val="{00000000-D5F8-40C2-9FEC-F962C0F266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8-40C2-9FEC-F962C0F266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A-4371-87FD-2018D142CD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A-4371-87FD-2018D142CD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EC-4FA2-91E0-F69BAA18C4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C-4FA2-91E0-F69BAA18C4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B-4FBC-AC62-4D1B894333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B-4FBC-AC62-4D1B894333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E-45B8-BCF6-A8086BD705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E-45B8-BCF6-A8086BD705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509.3</c:v>
                </c:pt>
                <c:pt idx="1">
                  <c:v>0</c:v>
                </c:pt>
                <c:pt idx="2">
                  <c:v>0</c:v>
                </c:pt>
                <c:pt idx="3" formatCode="#,##0.00;&quot;△&quot;#,##0.00;&quot;-&quot;">
                  <c:v>225.01</c:v>
                </c:pt>
                <c:pt idx="4" formatCode="#,##0.00;&quot;△&quot;#,##0.00;&quot;-&quot;">
                  <c:v>238.64</c:v>
                </c:pt>
              </c:numCache>
            </c:numRef>
          </c:val>
          <c:extLst>
            <c:ext xmlns:c16="http://schemas.microsoft.com/office/drawing/2014/chart" uri="{C3380CC4-5D6E-409C-BE32-E72D297353CC}">
              <c16:uniqueId val="{00000000-5EF5-46F0-89A8-6802B0F01C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EF5-46F0-89A8-6802B0F01C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92.6</c:v>
                </c:pt>
                <c:pt idx="1">
                  <c:v>171.56</c:v>
                </c:pt>
                <c:pt idx="2">
                  <c:v>173.65</c:v>
                </c:pt>
                <c:pt idx="3">
                  <c:v>98.65</c:v>
                </c:pt>
                <c:pt idx="4">
                  <c:v>98.64</c:v>
                </c:pt>
              </c:numCache>
            </c:numRef>
          </c:val>
          <c:extLst>
            <c:ext xmlns:c16="http://schemas.microsoft.com/office/drawing/2014/chart" uri="{C3380CC4-5D6E-409C-BE32-E72D297353CC}">
              <c16:uniqueId val="{00000000-0369-4C86-97BE-88988FD0BC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369-4C86-97BE-88988FD0BC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204.79</c:v>
                </c:pt>
                <c:pt idx="1">
                  <c:v>108.63</c:v>
                </c:pt>
                <c:pt idx="2">
                  <c:v>111.15</c:v>
                </c:pt>
                <c:pt idx="3">
                  <c:v>199.14</c:v>
                </c:pt>
                <c:pt idx="4">
                  <c:v>200.08</c:v>
                </c:pt>
              </c:numCache>
            </c:numRef>
          </c:val>
          <c:extLst>
            <c:ext xmlns:c16="http://schemas.microsoft.com/office/drawing/2014/chart" uri="{C3380CC4-5D6E-409C-BE32-E72D297353CC}">
              <c16:uniqueId val="{00000000-AAE7-4940-8061-CAAE3426B7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AE7-4940-8061-CAAE3426B7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古殿町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4655</v>
      </c>
      <c r="AM8" s="45"/>
      <c r="AN8" s="45"/>
      <c r="AO8" s="45"/>
      <c r="AP8" s="45"/>
      <c r="AQ8" s="45"/>
      <c r="AR8" s="45"/>
      <c r="AS8" s="45"/>
      <c r="AT8" s="44">
        <f>データ!T6</f>
        <v>37.43</v>
      </c>
      <c r="AU8" s="44"/>
      <c r="AV8" s="44"/>
      <c r="AW8" s="44"/>
      <c r="AX8" s="44"/>
      <c r="AY8" s="44"/>
      <c r="AZ8" s="44"/>
      <c r="BA8" s="44"/>
      <c r="BB8" s="44">
        <f>データ!U6</f>
        <v>124.37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49.85</v>
      </c>
      <c r="Q10" s="44"/>
      <c r="R10" s="44"/>
      <c r="S10" s="44"/>
      <c r="T10" s="44"/>
      <c r="U10" s="44"/>
      <c r="V10" s="44"/>
      <c r="W10" s="44">
        <f>データ!Q6</f>
        <v>100</v>
      </c>
      <c r="X10" s="44"/>
      <c r="Y10" s="44"/>
      <c r="Z10" s="44"/>
      <c r="AA10" s="44"/>
      <c r="AB10" s="44"/>
      <c r="AC10" s="44"/>
      <c r="AD10" s="45">
        <f>データ!R6</f>
        <v>4400</v>
      </c>
      <c r="AE10" s="45"/>
      <c r="AF10" s="45"/>
      <c r="AG10" s="45"/>
      <c r="AH10" s="45"/>
      <c r="AI10" s="45"/>
      <c r="AJ10" s="45"/>
      <c r="AK10" s="2"/>
      <c r="AL10" s="45">
        <f>データ!V6</f>
        <v>2297</v>
      </c>
      <c r="AM10" s="45"/>
      <c r="AN10" s="45"/>
      <c r="AO10" s="45"/>
      <c r="AP10" s="45"/>
      <c r="AQ10" s="45"/>
      <c r="AR10" s="45"/>
      <c r="AS10" s="45"/>
      <c r="AT10" s="44">
        <f>データ!W6</f>
        <v>1.76</v>
      </c>
      <c r="AU10" s="44"/>
      <c r="AV10" s="44"/>
      <c r="AW10" s="44"/>
      <c r="AX10" s="44"/>
      <c r="AY10" s="44"/>
      <c r="AZ10" s="44"/>
      <c r="BA10" s="44"/>
      <c r="BB10" s="44">
        <f>データ!X6</f>
        <v>1305.1099999999999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KJSOIIdi1Pow7zPQQVXSmPxufx9wmLnxiglRKi+QQjLm3A24AZphv6X/LW1c8CxyPtrVvX8Y3eMZgsSNupLz4Q==" saltValue="M9mve/D3yH73UKO+s3AS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75051</v>
      </c>
      <c r="D6" s="19">
        <f t="shared" si="3"/>
        <v>47</v>
      </c>
      <c r="E6" s="19">
        <f t="shared" si="3"/>
        <v>17</v>
      </c>
      <c r="F6" s="19">
        <f t="shared" si="3"/>
        <v>5</v>
      </c>
      <c r="G6" s="19">
        <f t="shared" si="3"/>
        <v>0</v>
      </c>
      <c r="H6" s="19" t="str">
        <f t="shared" si="3"/>
        <v>福島県　古殿町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49.85</v>
      </c>
      <c r="Q6" s="20">
        <f t="shared" si="3"/>
        <v>100</v>
      </c>
      <c r="R6" s="20">
        <f t="shared" si="3"/>
        <v>4400</v>
      </c>
      <c r="S6" s="20">
        <f t="shared" si="3"/>
        <v>4655</v>
      </c>
      <c r="T6" s="20">
        <f t="shared" si="3"/>
        <v>37.43</v>
      </c>
      <c r="U6" s="20">
        <f t="shared" si="3"/>
        <v>124.37</v>
      </c>
      <c r="V6" s="20">
        <f t="shared" si="3"/>
        <v>2297</v>
      </c>
      <c r="W6" s="20">
        <f t="shared" si="3"/>
        <v>1.76</v>
      </c>
      <c r="X6" s="20">
        <f t="shared" si="3"/>
        <v>1305.1099999999999</v>
      </c>
      <c r="Y6" s="21">
        <f>IF(Y7="",NA(),Y7)</f>
        <v>100.19</v>
      </c>
      <c r="Z6" s="21">
        <f t="shared" ref="Z6:AH6" si="4">IF(Z7="",NA(),Z7)</f>
        <v>73.739999999999995</v>
      </c>
      <c r="AA6" s="21">
        <f t="shared" si="4"/>
        <v>74</v>
      </c>
      <c r="AB6" s="21">
        <f t="shared" si="4"/>
        <v>108.5</v>
      </c>
      <c r="AC6" s="21">
        <f t="shared" si="4"/>
        <v>100.04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509.3</v>
      </c>
      <c r="BG6" s="20">
        <f t="shared" ref="BG6:BO6" si="7">IF(BG7="",NA(),BG7)</f>
        <v>0</v>
      </c>
      <c r="BH6" s="20">
        <f t="shared" si="7"/>
        <v>0</v>
      </c>
      <c r="BI6" s="21">
        <f t="shared" si="7"/>
        <v>225.01</v>
      </c>
      <c r="BJ6" s="21">
        <f t="shared" si="7"/>
        <v>238.64</v>
      </c>
      <c r="BK6" s="21">
        <f t="shared" si="7"/>
        <v>826.83</v>
      </c>
      <c r="BL6" s="21">
        <f t="shared" si="7"/>
        <v>867.83</v>
      </c>
      <c r="BM6" s="21">
        <f t="shared" si="7"/>
        <v>791.76</v>
      </c>
      <c r="BN6" s="21">
        <f t="shared" si="7"/>
        <v>900.82</v>
      </c>
      <c r="BO6" s="21">
        <f t="shared" si="7"/>
        <v>839.21</v>
      </c>
      <c r="BP6" s="20" t="str">
        <f>IF(BP7="","",IF(BP7="-","【-】","【"&amp;SUBSTITUTE(TEXT(BP7,"#,##0.00"),"-","△")&amp;"】"))</f>
        <v>【785.10】</v>
      </c>
      <c r="BQ6" s="21">
        <f>IF(BQ7="",NA(),BQ7)</f>
        <v>92.6</v>
      </c>
      <c r="BR6" s="21">
        <f t="shared" ref="BR6:BZ6" si="8">IF(BR7="",NA(),BR7)</f>
        <v>171.56</v>
      </c>
      <c r="BS6" s="21">
        <f t="shared" si="8"/>
        <v>173.65</v>
      </c>
      <c r="BT6" s="21">
        <f t="shared" si="8"/>
        <v>98.65</v>
      </c>
      <c r="BU6" s="21">
        <f t="shared" si="8"/>
        <v>98.64</v>
      </c>
      <c r="BV6" s="21">
        <f t="shared" si="8"/>
        <v>57.31</v>
      </c>
      <c r="BW6" s="21">
        <f t="shared" si="8"/>
        <v>57.08</v>
      </c>
      <c r="BX6" s="21">
        <f t="shared" si="8"/>
        <v>56.26</v>
      </c>
      <c r="BY6" s="21">
        <f t="shared" si="8"/>
        <v>52.94</v>
      </c>
      <c r="BZ6" s="21">
        <f t="shared" si="8"/>
        <v>52.05</v>
      </c>
      <c r="CA6" s="20" t="str">
        <f>IF(CA7="","",IF(CA7="-","【-】","【"&amp;SUBSTITUTE(TEXT(CA7,"#,##0.00"),"-","△")&amp;"】"))</f>
        <v>【56.93】</v>
      </c>
      <c r="CB6" s="21">
        <f>IF(CB7="",NA(),CB7)</f>
        <v>204.79</v>
      </c>
      <c r="CC6" s="21">
        <f t="shared" ref="CC6:CK6" si="9">IF(CC7="",NA(),CC7)</f>
        <v>108.63</v>
      </c>
      <c r="CD6" s="21">
        <f t="shared" si="9"/>
        <v>111.15</v>
      </c>
      <c r="CE6" s="21">
        <f t="shared" si="9"/>
        <v>199.14</v>
      </c>
      <c r="CF6" s="21">
        <f t="shared" si="9"/>
        <v>200.08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75.03</v>
      </c>
      <c r="CN6" s="21">
        <f t="shared" ref="CN6:CV6" si="10">IF(CN7="",NA(),CN7)</f>
        <v>72.95</v>
      </c>
      <c r="CO6" s="21">
        <f t="shared" si="10"/>
        <v>70.38</v>
      </c>
      <c r="CP6" s="21">
        <f t="shared" si="10"/>
        <v>70.62</v>
      </c>
      <c r="CQ6" s="21">
        <f t="shared" si="10"/>
        <v>70.87</v>
      </c>
      <c r="CR6" s="21">
        <f t="shared" si="10"/>
        <v>50.14</v>
      </c>
      <c r="CS6" s="21">
        <f t="shared" si="10"/>
        <v>54.83</v>
      </c>
      <c r="CT6" s="21">
        <f t="shared" si="10"/>
        <v>66.53</v>
      </c>
      <c r="CU6" s="21">
        <f t="shared" si="10"/>
        <v>52.35</v>
      </c>
      <c r="CV6" s="21">
        <f t="shared" si="10"/>
        <v>46.25</v>
      </c>
      <c r="CW6" s="20" t="str">
        <f>IF(CW7="","",IF(CW7="-","【-】","【"&amp;SUBSTITUTE(TEXT(CW7,"#,##0.00"),"-","△")&amp;"】"))</f>
        <v>【49.87】</v>
      </c>
      <c r="CX6" s="21">
        <f>IF(CX7="",NA(),CX7)</f>
        <v>88.99</v>
      </c>
      <c r="CY6" s="21">
        <f t="shared" ref="CY6:DG6" si="11">IF(CY7="",NA(),CY7)</f>
        <v>89</v>
      </c>
      <c r="CZ6" s="21">
        <f t="shared" si="11"/>
        <v>89.02</v>
      </c>
      <c r="DA6" s="21">
        <f t="shared" si="11"/>
        <v>88.99</v>
      </c>
      <c r="DB6" s="21">
        <f t="shared" si="11"/>
        <v>88.99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75051</v>
      </c>
      <c r="D7" s="23">
        <v>47</v>
      </c>
      <c r="E7" s="23">
        <v>17</v>
      </c>
      <c r="F7" s="23">
        <v>5</v>
      </c>
      <c r="G7" s="23">
        <v>0</v>
      </c>
      <c r="H7" s="23" t="s">
        <v>97</v>
      </c>
      <c r="I7" s="23" t="s">
        <v>98</v>
      </c>
      <c r="J7" s="23" t="s">
        <v>99</v>
      </c>
      <c r="K7" s="23" t="s">
        <v>100</v>
      </c>
      <c r="L7" s="23" t="s">
        <v>101</v>
      </c>
      <c r="M7" s="23" t="s">
        <v>102</v>
      </c>
      <c r="N7" s="24" t="s">
        <v>103</v>
      </c>
      <c r="O7" s="24" t="s">
        <v>104</v>
      </c>
      <c r="P7" s="24">
        <v>49.85</v>
      </c>
      <c r="Q7" s="24">
        <v>100</v>
      </c>
      <c r="R7" s="24">
        <v>4400</v>
      </c>
      <c r="S7" s="24">
        <v>4655</v>
      </c>
      <c r="T7" s="24">
        <v>37.43</v>
      </c>
      <c r="U7" s="24">
        <v>124.37</v>
      </c>
      <c r="V7" s="24">
        <v>2297</v>
      </c>
      <c r="W7" s="24">
        <v>1.76</v>
      </c>
      <c r="X7" s="24">
        <v>1305.1099999999999</v>
      </c>
      <c r="Y7" s="24">
        <v>100.19</v>
      </c>
      <c r="Z7" s="24">
        <v>73.739999999999995</v>
      </c>
      <c r="AA7" s="24">
        <v>74</v>
      </c>
      <c r="AB7" s="24">
        <v>108.5</v>
      </c>
      <c r="AC7" s="24">
        <v>100.04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509.3</v>
      </c>
      <c r="BG7" s="24">
        <v>0</v>
      </c>
      <c r="BH7" s="24">
        <v>0</v>
      </c>
      <c r="BI7" s="24">
        <v>225.01</v>
      </c>
      <c r="BJ7" s="24">
        <v>238.64</v>
      </c>
      <c r="BK7" s="24">
        <v>826.83</v>
      </c>
      <c r="BL7" s="24">
        <v>867.83</v>
      </c>
      <c r="BM7" s="24">
        <v>791.76</v>
      </c>
      <c r="BN7" s="24">
        <v>900.82</v>
      </c>
      <c r="BO7" s="24">
        <v>839.21</v>
      </c>
      <c r="BP7" s="24">
        <v>785.1</v>
      </c>
      <c r="BQ7" s="24">
        <v>92.6</v>
      </c>
      <c r="BR7" s="24">
        <v>171.56</v>
      </c>
      <c r="BS7" s="24">
        <v>173.65</v>
      </c>
      <c r="BT7" s="24">
        <v>98.65</v>
      </c>
      <c r="BU7" s="24">
        <v>98.64</v>
      </c>
      <c r="BV7" s="24">
        <v>57.31</v>
      </c>
      <c r="BW7" s="24">
        <v>57.08</v>
      </c>
      <c r="BX7" s="24">
        <v>56.26</v>
      </c>
      <c r="BY7" s="24">
        <v>52.94</v>
      </c>
      <c r="BZ7" s="24">
        <v>52.05</v>
      </c>
      <c r="CA7" s="24">
        <v>56.93</v>
      </c>
      <c r="CB7" s="24">
        <v>204.79</v>
      </c>
      <c r="CC7" s="24">
        <v>108.63</v>
      </c>
      <c r="CD7" s="24">
        <v>111.15</v>
      </c>
      <c r="CE7" s="24">
        <v>199.14</v>
      </c>
      <c r="CF7" s="24">
        <v>200.08</v>
      </c>
      <c r="CG7" s="24">
        <v>273.52</v>
      </c>
      <c r="CH7" s="24">
        <v>274.99</v>
      </c>
      <c r="CI7" s="24">
        <v>282.08999999999997</v>
      </c>
      <c r="CJ7" s="24">
        <v>303.27999999999997</v>
      </c>
      <c r="CK7" s="24">
        <v>301.86</v>
      </c>
      <c r="CL7" s="24">
        <v>271.14999999999998</v>
      </c>
      <c r="CM7" s="24">
        <v>75.03</v>
      </c>
      <c r="CN7" s="24">
        <v>72.95</v>
      </c>
      <c r="CO7" s="24">
        <v>70.38</v>
      </c>
      <c r="CP7" s="24">
        <v>70.62</v>
      </c>
      <c r="CQ7" s="24">
        <v>70.87</v>
      </c>
      <c r="CR7" s="24">
        <v>50.14</v>
      </c>
      <c r="CS7" s="24">
        <v>54.83</v>
      </c>
      <c r="CT7" s="24">
        <v>66.53</v>
      </c>
      <c r="CU7" s="24">
        <v>52.35</v>
      </c>
      <c r="CV7" s="24">
        <v>46.25</v>
      </c>
      <c r="CW7" s="24">
        <v>49.87</v>
      </c>
      <c r="CX7" s="24">
        <v>88.99</v>
      </c>
      <c r="CY7" s="24">
        <v>89</v>
      </c>
      <c r="CZ7" s="24">
        <v>89.02</v>
      </c>
      <c r="DA7" s="24">
        <v>88.99</v>
      </c>
      <c r="DB7" s="24">
        <v>88.99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2024-12-19T01:42:42Z</dcterms:created>
  <dcterms:modified xsi:type="dcterms:W3CDTF">2025-02-03T08:06:10Z</dcterms:modified>
  <cp:category/>
</cp:coreProperties>
</file>