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05_調査・回答\R6\04_総務課\20250203〆公営企業に係る経営比較分析表（令和5年度決算）の分析等\"/>
    </mc:Choice>
  </mc:AlternateContent>
  <xr:revisionPtr revIDLastSave="0" documentId="13_ncr:1_{6620633A-D71D-4AB3-BA05-E8ACCB9277B4}" xr6:coauthVersionLast="47" xr6:coauthVersionMax="47" xr10:uidLastSave="{00000000-0000-0000-0000-000000000000}"/>
  <workbookProtection workbookAlgorithmName="SHA-512" workbookHashValue="T/rqJG82+zz2VDJHnoWR9GvaxAHyCnAbxLeI0cpGKDcoEm4iPD7k5mLeWiScWLpPYwM3f+rrvxMPZ4iyOxurBA==" workbookSaltValue="WppAonNMh7aw/xnKTOxsW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<sst xmlns="http://schemas.openxmlformats.org/spreadsheetml/2006/main" count="236" uniqueCount="120">
  <si>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</si>
  <si>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</si>
  <si>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</si>
  <si>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</si>
  <si>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</si>
  <si>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</si>
  <si>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</si>
  <si>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</si>
  <si>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</si>
  <si>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</si>
  <si>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</si>
  <si>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</si>
  <si>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</si>
  <si>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</si>
  <si>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</si>
  <si>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</si>
  <si>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</si>
  <si>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</si>
  <si>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</si>
  <si>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</si>
  <si>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</si>
  <si>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</si>
  <si>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</si>
  <si>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</si>
  <si>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</si>
  <si>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</si>
  <si>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</si>
  <si>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</si>
  <si>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</si>
  <si>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</si>
  <si>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</si>
  <si>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</si>
  <si>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</si>
  <si>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</si>
  <si>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</si>
  <si>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</si>
  <si>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</si>
  <si>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</si>
  <si>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</si>
  <si>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</si>
  <si>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</si>
  <si>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</si>
  <si>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</si>
  <si>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</si>
  <si>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</si>
  <si>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</si>
  <si>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</si>
  <si>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</si>
  <si>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</si>
  <si>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</si>
  <si>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</si>
  <si>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</si>
  <si>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</si>
  <si>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</si>
  <si>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</si>
  <si>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</si>
  <si>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</si>
  <si>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</si>
  <si>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</si>
  <si>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</si>
  <si>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</si>
  <si>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</si>
  <si>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</si>
  <si>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</si>
  <si>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</si>
  <si>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</si>
  <si>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</si>
  <si>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</si>
  <si>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</si>
  <si>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</si>
  <si>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</si>
  <si>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</si>
  <si>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</si>
  <si>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</si>
  <si>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</si>
  <si>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</si>
  <si>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</si>
  <si>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</si>
  <si>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</si>
  <si>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</si>
  <si>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</si>
  <si>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</si>
  <si>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</si>
  <si>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</si>
  <si>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</si>
  <si>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</si>
  <si>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</si>
  <si>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</si>
  <si>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</si>
  <si>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</si>
  <si>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</si>
  <si>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</si>
  <si>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</si>
  <si>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</si>
  <si>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</si>
  <si>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</si>
  <si>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</si>
  <si>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</si>
  <si>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</si>
  <si>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</si>
  <si>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</si>
  <si>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</si>
  <si>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</si>
  <si>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</si>
  <si>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</si>
  <si>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</si>
  <si>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</si>
  <si>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</si>
  <si>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</si>
  <si>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</si>
  <si>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</si>
  <si>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</si>
  <si>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</si>
  <si>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</si>
  <si>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</si>
  <si>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</si>
  <si>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</si>
  <si>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①収益的収支比率：R3より地方公営企業以降に伴い支出が増加しているため収支が悪化しているが、恒久的な支出ではないので一時的なものと見ている。
④企業債残高対事業規模比率：類似団体平均値を下回る低い数値となっている。
⑤経費回収率：地方公営企業会計適用や汚水処理場の耐水化など、事業費の大きいものを実施しているため類似団体平均に近似してきている。
⑥汚水処理原価：R4から事業費の大きい処理場の耐水化事業を実施しているため悪化した。
⑦施設利用率：類似団体と平均し低い水準であるが、微増を示している。管路施設の整備が進行中であるため、今後増加の見込。
⑧水洗化率：類似団体平均と比較すると低い水準となっている。下水道使用人口の社会的な減少が響き伸び悩みを見せているが、管路施設の整備により増加を見込んでいる。
○R2までは収益的収支が100%を超えており経費回収率も100%を超えてきたが、⑤のとおり一時的な経費の増があるため悪化を示した。
○⑥のとおり事業費の大きい事業を実施したため増加を示した。管路施設の整備に合わせ、接続率の工場に努めていく。</t>
    <rPh sb="1" eb="4">
      <t>シュウエキテキ</t>
    </rPh>
    <rPh sb="4" eb="8">
      <t>シュウシヒリツ</t>
    </rPh>
    <rPh sb="13" eb="19">
      <t>チホウコウエイキギョウ</t>
    </rPh>
    <rPh sb="19" eb="21">
      <t>イコウ</t>
    </rPh>
    <rPh sb="22" eb="23">
      <t>トモナ</t>
    </rPh>
    <rPh sb="24" eb="26">
      <t>シシュツ</t>
    </rPh>
    <rPh sb="27" eb="29">
      <t>ゾウカ</t>
    </rPh>
    <rPh sb="35" eb="37">
      <t>シュウシ</t>
    </rPh>
    <rPh sb="38" eb="40">
      <t>アッカ</t>
    </rPh>
    <rPh sb="46" eb="49">
      <t>コウキュウテキ</t>
    </rPh>
    <rPh sb="50" eb="52">
      <t>シシュツ</t>
    </rPh>
    <rPh sb="58" eb="61">
      <t>イチジテキ</t>
    </rPh>
    <rPh sb="65" eb="66">
      <t>ミ</t>
    </rPh>
    <rPh sb="72" eb="75">
      <t>キギョウサイ</t>
    </rPh>
    <rPh sb="75" eb="77">
      <t>ザンダカ</t>
    </rPh>
    <rPh sb="77" eb="80">
      <t>タイジギョウ</t>
    </rPh>
    <rPh sb="80" eb="82">
      <t>キボ</t>
    </rPh>
    <rPh sb="82" eb="84">
      <t>ヒリツ</t>
    </rPh>
    <rPh sb="85" eb="89">
      <t>ルイジダンタイ</t>
    </rPh>
    <rPh sb="89" eb="92">
      <t>ヘイキンチ</t>
    </rPh>
    <rPh sb="93" eb="95">
      <t>シタマワ</t>
    </rPh>
    <rPh sb="96" eb="97">
      <t>ヒク</t>
    </rPh>
    <rPh sb="98" eb="100">
      <t>スウチ</t>
    </rPh>
    <rPh sb="109" eb="114">
      <t>ケイヒカイシュウリツ</t>
    </rPh>
    <rPh sb="115" eb="121">
      <t>チホウコウエイキギョウ</t>
    </rPh>
    <rPh sb="121" eb="123">
      <t>カイケイ</t>
    </rPh>
    <rPh sb="123" eb="125">
      <t>テキヨウ</t>
    </rPh>
    <rPh sb="126" eb="131">
      <t>オスイショリジョウ</t>
    </rPh>
    <rPh sb="132" eb="135">
      <t>タイスイカ</t>
    </rPh>
    <rPh sb="138" eb="141">
      <t>ジギョウヒ</t>
    </rPh>
    <rPh sb="142" eb="143">
      <t>オオ</t>
    </rPh>
    <rPh sb="148" eb="150">
      <t>ジッシ</t>
    </rPh>
    <rPh sb="156" eb="160">
      <t>ルイジダンタイ</t>
    </rPh>
    <rPh sb="160" eb="162">
      <t>ヘイキン</t>
    </rPh>
    <rPh sb="163" eb="165">
      <t>キンジ</t>
    </rPh>
    <rPh sb="174" eb="180">
      <t>オスイショリゲンカ</t>
    </rPh>
    <rPh sb="185" eb="188">
      <t>ジギョウヒ</t>
    </rPh>
    <rPh sb="189" eb="190">
      <t>オオ</t>
    </rPh>
    <rPh sb="192" eb="195">
      <t>ショリジョウ</t>
    </rPh>
    <rPh sb="196" eb="199">
      <t>タイスイカ</t>
    </rPh>
    <rPh sb="199" eb="201">
      <t>ジギョウ</t>
    </rPh>
    <rPh sb="202" eb="204">
      <t>ジッシ</t>
    </rPh>
    <rPh sb="210" eb="212">
      <t>アッカ</t>
    </rPh>
    <rPh sb="217" eb="222">
      <t>シセツリヨウリツ</t>
    </rPh>
    <rPh sb="223" eb="227">
      <t>ルイジダンタイ</t>
    </rPh>
    <rPh sb="228" eb="230">
      <t>ヘイキン</t>
    </rPh>
    <rPh sb="231" eb="232">
      <t>ヒク</t>
    </rPh>
    <rPh sb="233" eb="235">
      <t>スイジュン</t>
    </rPh>
    <rPh sb="240" eb="242">
      <t>ビゾウ</t>
    </rPh>
    <rPh sb="243" eb="244">
      <t>シメ</t>
    </rPh>
    <rPh sb="249" eb="253">
      <t>カンロシセツ</t>
    </rPh>
    <rPh sb="254" eb="256">
      <t>セイビ</t>
    </rPh>
    <rPh sb="257" eb="260">
      <t>シンコウチュウ</t>
    </rPh>
    <rPh sb="266" eb="268">
      <t>コンゴ</t>
    </rPh>
    <rPh sb="268" eb="270">
      <t>ゾウカ</t>
    </rPh>
    <rPh sb="271" eb="273">
      <t>ミコミ</t>
    </rPh>
    <rPh sb="276" eb="279">
      <t>スイセンカ</t>
    </rPh>
    <rPh sb="279" eb="280">
      <t>リツ</t>
    </rPh>
    <rPh sb="281" eb="285">
      <t>ルイジダンタイ</t>
    </rPh>
    <rPh sb="285" eb="287">
      <t>ヘイキン</t>
    </rPh>
    <rPh sb="288" eb="290">
      <t>ヒカク</t>
    </rPh>
    <rPh sb="293" eb="294">
      <t>ヒク</t>
    </rPh>
    <rPh sb="295" eb="297">
      <t>スイジュン</t>
    </rPh>
    <rPh sb="304" eb="307">
      <t>ゲスイドウ</t>
    </rPh>
    <rPh sb="307" eb="311">
      <t>シヨウジンコウ</t>
    </rPh>
    <rPh sb="312" eb="315">
      <t>シャカイテキ</t>
    </rPh>
    <rPh sb="316" eb="318">
      <t>ゲンショウ</t>
    </rPh>
    <rPh sb="319" eb="320">
      <t>ヒビ</t>
    </rPh>
    <rPh sb="321" eb="322">
      <t>ノ</t>
    </rPh>
    <rPh sb="323" eb="324">
      <t>ナヤ</t>
    </rPh>
    <rPh sb="326" eb="327">
      <t>ミ</t>
    </rPh>
    <rPh sb="333" eb="337">
      <t>カンロシセツ</t>
    </rPh>
    <rPh sb="338" eb="340">
      <t>セイビ</t>
    </rPh>
    <rPh sb="343" eb="345">
      <t>ゾウカ</t>
    </rPh>
    <rPh sb="346" eb="348">
      <t>ミコ</t>
    </rPh>
    <phoneticPr fontId="4"/>
  </si>
  <si>
    <t>③管渠改善率：類似団体平均と比較して低い水準で推移している。
○H18.3月供用開始の比較的新しい下水道施設であるが、供用開始から15年が経過し、計画的な設備のオーバーホールなどのメンテナンスが必要である。
細かい修繕や経年劣化による故障が散発的に発生しており、メンテナンスを通じた早期発見や対応が必要である。
○管渠において耐用年数を経過したものはないが、車道部におけるマンホールの蓋など耐用年数を超えて使用しているものが増加しつつある。経営状況に応じた効率的な対策が求められる。</t>
    <rPh sb="1" eb="3">
      <t>カンキョ</t>
    </rPh>
    <rPh sb="3" eb="6">
      <t>カイゼンリツ</t>
    </rPh>
    <rPh sb="7" eb="13">
      <t>ルイジダンタイヘイキン</t>
    </rPh>
    <rPh sb="14" eb="16">
      <t>ヒカク</t>
    </rPh>
    <rPh sb="18" eb="19">
      <t>ヒク</t>
    </rPh>
    <rPh sb="20" eb="22">
      <t>スイジュン</t>
    </rPh>
    <rPh sb="23" eb="25">
      <t>スイイ</t>
    </rPh>
    <rPh sb="38" eb="39">
      <t>ガツ</t>
    </rPh>
    <rPh sb="39" eb="43">
      <t>キョウヨウカイシ</t>
    </rPh>
    <rPh sb="44" eb="47">
      <t>ヒカクテキ</t>
    </rPh>
    <rPh sb="47" eb="48">
      <t>アタラ</t>
    </rPh>
    <rPh sb="50" eb="55">
      <t>ゲスイドウシセツ</t>
    </rPh>
    <rPh sb="60" eb="64">
      <t>キョウヨウカイシ</t>
    </rPh>
    <rPh sb="68" eb="69">
      <t>ネン</t>
    </rPh>
    <rPh sb="70" eb="72">
      <t>ケイカ</t>
    </rPh>
    <rPh sb="74" eb="77">
      <t>ケイカクテキ</t>
    </rPh>
    <rPh sb="78" eb="80">
      <t>セツビ</t>
    </rPh>
    <rPh sb="98" eb="100">
      <t>ヒツヨウ</t>
    </rPh>
    <rPh sb="105" eb="106">
      <t>コマ</t>
    </rPh>
    <rPh sb="108" eb="110">
      <t>シュウゼン</t>
    </rPh>
    <rPh sb="111" eb="115">
      <t>ケイネンレッカ</t>
    </rPh>
    <rPh sb="118" eb="120">
      <t>コショウ</t>
    </rPh>
    <rPh sb="121" eb="124">
      <t>サンパツテキ</t>
    </rPh>
    <rPh sb="125" eb="127">
      <t>ハッセイ</t>
    </rPh>
    <rPh sb="139" eb="140">
      <t>ツウ</t>
    </rPh>
    <rPh sb="142" eb="146">
      <t>ソウキハッケン</t>
    </rPh>
    <rPh sb="147" eb="149">
      <t>タイオウ</t>
    </rPh>
    <rPh sb="150" eb="152">
      <t>ヒツヨウ</t>
    </rPh>
    <rPh sb="158" eb="160">
      <t>カンキョ</t>
    </rPh>
    <rPh sb="164" eb="168">
      <t>タイヨウネンスウ</t>
    </rPh>
    <rPh sb="169" eb="171">
      <t>ケイカ</t>
    </rPh>
    <rPh sb="180" eb="183">
      <t>シャドウブ</t>
    </rPh>
    <rPh sb="193" eb="194">
      <t>フタ</t>
    </rPh>
    <rPh sb="196" eb="200">
      <t>タイヨウネンスウ</t>
    </rPh>
    <rPh sb="201" eb="202">
      <t>コ</t>
    </rPh>
    <rPh sb="204" eb="206">
      <t>シヨウ</t>
    </rPh>
    <rPh sb="213" eb="215">
      <t>ゾウカ</t>
    </rPh>
    <rPh sb="221" eb="225">
      <t>ケイエイジョウキョウ</t>
    </rPh>
    <rPh sb="226" eb="227">
      <t>オウ</t>
    </rPh>
    <rPh sb="229" eb="232">
      <t>コウリツテキ</t>
    </rPh>
    <rPh sb="233" eb="235">
      <t>タイサク</t>
    </rPh>
    <rPh sb="236" eb="237">
      <t>モト</t>
    </rPh>
    <phoneticPr fontId="4"/>
  </si>
  <si>
    <t>○収益的収支は概ね黒字であるが、人件費を計上していない特別会計のため、R6からの企業会計移行を機に一転する可能性がある。人口減に伴い使用料収入の大幅な増加は見込めないため、更なる経費節減や接続率向上が課題である。また、企業会計移行を機に、改めて健全な経営状況のあり方を探りたい。
○処理区域の拡大については、今後の更新や修繕も考慮し、投資規模が適切か判断する必要がある。
○経営状況の悪化を避けるため、活用できる財源を模索し収支改善に努めたい。</t>
    <rPh sb="1" eb="4">
      <t>シュウエキテキ</t>
    </rPh>
    <rPh sb="4" eb="6">
      <t>シュウシ</t>
    </rPh>
    <rPh sb="7" eb="8">
      <t>オオム</t>
    </rPh>
    <rPh sb="9" eb="11">
      <t>クロジ</t>
    </rPh>
    <rPh sb="16" eb="19">
      <t>ジンケンヒ</t>
    </rPh>
    <rPh sb="20" eb="22">
      <t>ケイジョウ</t>
    </rPh>
    <rPh sb="27" eb="31">
      <t>トクベツカイケイ</t>
    </rPh>
    <rPh sb="40" eb="44">
      <t>キギョウカイケイ</t>
    </rPh>
    <rPh sb="44" eb="46">
      <t>イコウ</t>
    </rPh>
    <rPh sb="47" eb="48">
      <t>キ</t>
    </rPh>
    <rPh sb="49" eb="51">
      <t>イッテン</t>
    </rPh>
    <rPh sb="53" eb="56">
      <t>カノウセイ</t>
    </rPh>
    <rPh sb="60" eb="63">
      <t>ジンコウゲン</t>
    </rPh>
    <rPh sb="64" eb="65">
      <t>トモナ</t>
    </rPh>
    <rPh sb="66" eb="71">
      <t>シヨウリョウシュウニュウ</t>
    </rPh>
    <rPh sb="72" eb="74">
      <t>オオハバ</t>
    </rPh>
    <rPh sb="75" eb="77">
      <t>ゾウカ</t>
    </rPh>
    <rPh sb="78" eb="80">
      <t>ミコ</t>
    </rPh>
    <rPh sb="86" eb="87">
      <t>サラ</t>
    </rPh>
    <rPh sb="89" eb="93">
      <t>ケイヒセツゲン</t>
    </rPh>
    <rPh sb="94" eb="99">
      <t>セツゾクリツコウジョウ</t>
    </rPh>
    <rPh sb="100" eb="102">
      <t>カダイ</t>
    </rPh>
    <rPh sb="109" eb="113">
      <t>キギョウカイケイ</t>
    </rPh>
    <rPh sb="113" eb="115">
      <t>イコウ</t>
    </rPh>
    <rPh sb="116" eb="117">
      <t>キ</t>
    </rPh>
    <rPh sb="119" eb="120">
      <t>アラタ</t>
    </rPh>
    <rPh sb="122" eb="124">
      <t>ケンゼン</t>
    </rPh>
    <rPh sb="125" eb="129">
      <t>ケイエイジョウキョウ</t>
    </rPh>
    <rPh sb="132" eb="133">
      <t>カタ</t>
    </rPh>
    <rPh sb="134" eb="135">
      <t>サグ</t>
    </rPh>
    <rPh sb="141" eb="145">
      <t>ショリクイキ</t>
    </rPh>
    <rPh sb="146" eb="148">
      <t>カクダイ</t>
    </rPh>
    <rPh sb="154" eb="156">
      <t>コンゴ</t>
    </rPh>
    <rPh sb="157" eb="159">
      <t>コウシン</t>
    </rPh>
    <rPh sb="160" eb="162">
      <t>シュウゼン</t>
    </rPh>
    <rPh sb="163" eb="165">
      <t>コウリョ</t>
    </rPh>
    <rPh sb="167" eb="171">
      <t>トウシキボ</t>
    </rPh>
    <rPh sb="172" eb="174">
      <t>テキセツ</t>
    </rPh>
    <rPh sb="175" eb="177">
      <t>ハンダン</t>
    </rPh>
    <rPh sb="179" eb="181">
      <t>ヒツヨウ</t>
    </rPh>
    <rPh sb="187" eb="191">
      <t>ケイエイジョウキョウ</t>
    </rPh>
    <rPh sb="192" eb="194">
      <t>アッカ</t>
    </rPh>
    <rPh sb="195" eb="196">
      <t>サ</t>
    </rPh>
    <rPh sb="201" eb="203">
      <t>カツヨウ</t>
    </rPh>
    <rPh sb="206" eb="208">
      <t>ザイゲン</t>
    </rPh>
    <rPh sb="209" eb="211">
      <t>モサク</t>
    </rPh>
    <rPh sb="212" eb="216">
      <t>シュウシカイゼン</t>
    </rPh>
    <rPh sb="217" eb="21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</si>
</sst>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6F-4061-A64D-E4D0E04A6D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0.39</c:v>
                </c:pt>
                <c:pt idx="2">
                  <c:v>0.1</c:v>
                </c:pt>
                <c:pt idx="3">
                  <c:v>0.08</c:v>
                </c:pt>
                <c:pt idx="4">
                  <c:v>0.06</c:v>
                </c:pt>
              </c:numCache>
            </c:numRef>
          </c:val>
          <c:smooth val="0"/>
          <c:extLst>
            <c:ext xmlns:c16="http://schemas.microsoft.com/office/drawing/2014/chart" uri="{C3380CC4-5D6E-409C-BE32-E72D297353CC}">
              <c16:uniqueId val="{00000001-3F6F-4061-A64D-E4D0E04A6D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25.07</c:v>
                </c:pt>
                <c:pt idx="1">
                  <c:v>26.07</c:v>
                </c:pt>
                <c:pt idx="2">
                  <c:v>26.6</c:v>
                </c:pt>
                <c:pt idx="3">
                  <c:v>25.73</c:v>
                </c:pt>
                <c:pt idx="4">
                  <c:v>26.33</c:v>
                </c:pt>
              </c:numCache>
            </c:numRef>
          </c:val>
          <c:extLst>
            <c:ext xmlns:c16="http://schemas.microsoft.com/office/drawing/2014/chart" uri="{C3380CC4-5D6E-409C-BE32-E72D297353CC}">
              <c16:uniqueId val="{00000000-6536-4DEB-A0E1-EC7772AEAC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42.4</c:v>
                </c:pt>
                <c:pt idx="2">
                  <c:v>42.28</c:v>
                </c:pt>
                <c:pt idx="3">
                  <c:v>41.06</c:v>
                </c:pt>
                <c:pt idx="4">
                  <c:v>42.09</c:v>
                </c:pt>
              </c:numCache>
            </c:numRef>
          </c:val>
          <c:smooth val="0"/>
          <c:extLst>
            <c:ext xmlns:c16="http://schemas.microsoft.com/office/drawing/2014/chart" uri="{C3380CC4-5D6E-409C-BE32-E72D297353CC}">
              <c16:uniqueId val="{00000001-6536-4DEB-A0E1-EC7772AEAC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58.65</c:v>
                </c:pt>
                <c:pt idx="1">
                  <c:v>59.83</c:v>
                </c:pt>
                <c:pt idx="2">
                  <c:v>60.99</c:v>
                </c:pt>
                <c:pt idx="3">
                  <c:v>54.78</c:v>
                </c:pt>
                <c:pt idx="4">
                  <c:v>56.29</c:v>
                </c:pt>
              </c:numCache>
            </c:numRef>
          </c:val>
          <c:extLst>
            <c:ext xmlns:c16="http://schemas.microsoft.com/office/drawing/2014/chart" uri="{C3380CC4-5D6E-409C-BE32-E72D297353CC}">
              <c16:uniqueId val="{00000000-26CF-4FE4-9790-50C227B9ED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84.19</c:v>
                </c:pt>
                <c:pt idx="2">
                  <c:v>84.34</c:v>
                </c:pt>
                <c:pt idx="3">
                  <c:v>84.34</c:v>
                </c:pt>
                <c:pt idx="4">
                  <c:v>84.73</c:v>
                </c:pt>
              </c:numCache>
            </c:numRef>
          </c:val>
          <c:smooth val="0"/>
          <c:extLst>
            <c:ext xmlns:c16="http://schemas.microsoft.com/office/drawing/2014/chart" uri="{C3380CC4-5D6E-409C-BE32-E72D297353CC}">
              <c16:uniqueId val="{00000001-26CF-4FE4-9790-50C227B9ED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112.49</c:v>
                </c:pt>
                <c:pt idx="1">
                  <c:v>121.8</c:v>
                </c:pt>
                <c:pt idx="2">
                  <c:v>98.32</c:v>
                </c:pt>
                <c:pt idx="3">
                  <c:v>102.51</c:v>
                </c:pt>
                <c:pt idx="4">
                  <c:v>95.94</c:v>
                </c:pt>
              </c:numCache>
            </c:numRef>
          </c:val>
          <c:extLst>
            <c:ext xmlns:c16="http://schemas.microsoft.com/office/drawing/2014/chart" uri="{C3380CC4-5D6E-409C-BE32-E72D297353CC}">
              <c16:uniqueId val="{00000000-0F80-45BE-A9B0-61D57283D8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0-45BE-A9B0-61D57283D8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02-4475-98D9-0BCD26F79B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2-4475-98D9-0BCD26F79B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E9-48B1-A981-6383312AD0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E9-48B1-A981-6383312AD0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0-4409-A748-9E3D828FE2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0-4409-A748-9E3D828FE2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2-4964-9ECE-574AE92609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2-4964-9ECE-574AE92609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7.79</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B7-4D79-98F2-75B91E6421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1258.43</c:v>
                </c:pt>
                <c:pt idx="2">
                  <c:v>1163.75</c:v>
                </c:pt>
                <c:pt idx="3">
                  <c:v>1195.47</c:v>
                </c:pt>
                <c:pt idx="4">
                  <c:v>1168.69</c:v>
                </c:pt>
              </c:numCache>
            </c:numRef>
          </c:val>
          <c:smooth val="0"/>
          <c:extLst>
            <c:ext xmlns:c16="http://schemas.microsoft.com/office/drawing/2014/chart" uri="{C3380CC4-5D6E-409C-BE32-E72D297353CC}">
              <c16:uniqueId val="{00000001-0FB7-4D79-98F2-75B91E6421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120.3</c:v>
                </c:pt>
                <c:pt idx="1">
                  <c:v>100</c:v>
                </c:pt>
                <c:pt idx="2">
                  <c:v>82.83</c:v>
                </c:pt>
                <c:pt idx="3">
                  <c:v>68.680000000000007</c:v>
                </c:pt>
                <c:pt idx="4">
                  <c:v>100</c:v>
                </c:pt>
              </c:numCache>
            </c:numRef>
          </c:val>
          <c:extLst>
            <c:ext xmlns:c16="http://schemas.microsoft.com/office/drawing/2014/chart" uri="{C3380CC4-5D6E-409C-BE32-E72D297353CC}">
              <c16:uniqueId val="{00000000-DE91-4899-AE0D-E3321B1C40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E91-4899-AE0D-E3321B1C40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170.13</c:v>
                </c:pt>
                <c:pt idx="1">
                  <c:v>207.42</c:v>
                </c:pt>
                <c:pt idx="2">
                  <c:v>256.11</c:v>
                </c:pt>
                <c:pt idx="3">
                  <c:v>312.17</c:v>
                </c:pt>
                <c:pt idx="4">
                  <c:v>179.02</c:v>
                </c:pt>
              </c:numCache>
            </c:numRef>
          </c:val>
          <c:extLst>
            <c:ext xmlns:c16="http://schemas.microsoft.com/office/drawing/2014/chart" uri="{C3380CC4-5D6E-409C-BE32-E72D297353CC}">
              <c16:uniqueId val="{00000000-1605-4DCB-B107-1EBB8C2A38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224.88</c:v>
                </c:pt>
                <c:pt idx="2">
                  <c:v>228.64</c:v>
                </c:pt>
                <c:pt idx="3">
                  <c:v>239.46</c:v>
                </c:pt>
                <c:pt idx="4">
                  <c:v>233.15</c:v>
                </c:pt>
              </c:numCache>
            </c:numRef>
          </c:val>
          <c:smooth val="0"/>
          <c:extLst>
            <c:ext xmlns:c16="http://schemas.microsoft.com/office/drawing/2014/chart" uri="{C3380CC4-5D6E-409C-BE32-E72D297353CC}">
              <c16:uniqueId val="{00000001-1605-4DCB-B107-1EBB8C2A38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浅川町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5896</v>
      </c>
      <c r="AM8" s="54"/>
      <c r="AN8" s="54"/>
      <c r="AO8" s="54"/>
      <c r="AP8" s="54"/>
      <c r="AQ8" s="54"/>
      <c r="AR8" s="54"/>
      <c r="AS8" s="54"/>
      <c r="AT8" s="53">
        <f>データ!T6</f>
        <v>37.43</v>
      </c>
      <c r="AU8" s="53"/>
      <c r="AV8" s="53"/>
      <c r="AW8" s="53"/>
      <c r="AX8" s="53"/>
      <c r="AY8" s="53"/>
      <c r="AZ8" s="53"/>
      <c r="BA8" s="53"/>
      <c r="BB8" s="53">
        <f>データ!U6</f>
        <v>157.52000000000001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46.07</v>
      </c>
      <c r="Q10" s="53"/>
      <c r="R10" s="53"/>
      <c r="S10" s="53"/>
      <c r="T10" s="53"/>
      <c r="U10" s="53"/>
      <c r="V10" s="53"/>
      <c r="W10" s="53">
        <f>データ!Q6</f>
        <v>99.29</v>
      </c>
      <c r="X10" s="53"/>
      <c r="Y10" s="53"/>
      <c r="Z10" s="53"/>
      <c r="AA10" s="53"/>
      <c r="AB10" s="53"/>
      <c r="AC10" s="53"/>
      <c r="AD10" s="54">
        <f>データ!R6</f>
        <v>3872</v>
      </c>
      <c r="AE10" s="54"/>
      <c r="AF10" s="54"/>
      <c r="AG10" s="54"/>
      <c r="AH10" s="54"/>
      <c r="AI10" s="54"/>
      <c r="AJ10" s="54"/>
      <c r="AK10" s="2"/>
      <c r="AL10" s="54">
        <f>データ!V6</f>
        <v>2693</v>
      </c>
      <c r="AM10" s="54"/>
      <c r="AN10" s="54"/>
      <c r="AO10" s="54"/>
      <c r="AP10" s="54"/>
      <c r="AQ10" s="54"/>
      <c r="AR10" s="54"/>
      <c r="AS10" s="54"/>
      <c r="AT10" s="53">
        <f>データ!W6</f>
        <v>1.19</v>
      </c>
      <c r="AU10" s="53"/>
      <c r="AV10" s="53"/>
      <c r="AW10" s="53"/>
      <c r="AX10" s="53"/>
      <c r="AY10" s="53"/>
      <c r="AZ10" s="53"/>
      <c r="BA10" s="53"/>
      <c r="BB10" s="53">
        <f>データ!X6</f>
        <v>2263.0300000000002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43</v>
      </c>
      <c r="O86" s="12" t="str">
        <f>データ!EO6</f>
        <v>【0.11】</v>
      </c>
    </row>
  </sheetData>
  <sheetProtection algorithmName="SHA-512" hashValue="7gDJ2jQJ+5i49Jta4VB1saf5hSDV/AyoOOMOkWZdEqesLxiYeiQ1Lhnq7x6+7XXOvI5M/Go9XfvFEQhA++DRfg==" saltValue="s0V5n+83aLkKFeNws0oy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75043</v>
      </c>
      <c r="D6" s="19">
        <f t="shared" si="3"/>
        <v>47</v>
      </c>
      <c r="E6" s="19">
        <f t="shared" si="3"/>
        <v>17</v>
      </c>
      <c r="F6" s="19">
        <f t="shared" si="3"/>
        <v>4</v>
      </c>
      <c r="G6" s="19">
        <f t="shared" si="3"/>
        <v>0</v>
      </c>
      <c r="H6" s="19" t="str">
        <f t="shared" si="3"/>
        <v>福島県　浅川町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46.07</v>
      </c>
      <c r="Q6" s="20">
        <f t="shared" si="3"/>
        <v>99.29</v>
      </c>
      <c r="R6" s="20">
        <f t="shared" si="3"/>
        <v>3872</v>
      </c>
      <c r="S6" s="20">
        <f t="shared" si="3"/>
        <v>5896</v>
      </c>
      <c r="T6" s="20">
        <f t="shared" si="3"/>
        <v>37.43</v>
      </c>
      <c r="U6" s="20">
        <f t="shared" si="3"/>
        <v>157.52000000000001</v>
      </c>
      <c r="V6" s="20">
        <f t="shared" si="3"/>
        <v>2693</v>
      </c>
      <c r="W6" s="20">
        <f t="shared" si="3"/>
        <v>1.19</v>
      </c>
      <c r="X6" s="20">
        <f t="shared" si="3"/>
        <v>2263.0300000000002</v>
      </c>
      <c r="Y6" s="21">
        <f>IF(Y7="",NA(),Y7)</f>
        <v>112.49</v>
      </c>
      <c r="Z6" s="21">
        <f t="shared" ref="Z6:AH6" si="4">IF(Z7="",NA(),Z7)</f>
        <v>121.8</v>
      </c>
      <c r="AA6" s="21">
        <f t="shared" si="4"/>
        <v>98.32</v>
      </c>
      <c r="AB6" s="21">
        <f t="shared" si="4"/>
        <v>102.51</v>
      </c>
      <c r="AC6" s="21">
        <f t="shared" si="4"/>
        <v>95.94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7.79</v>
      </c>
      <c r="BG6" s="21">
        <f t="shared" ref="BG6:BO6" si="7">IF(BG7="",NA(),BG7)</f>
        <v>0.01</v>
      </c>
      <c r="BH6" s="20">
        <f t="shared" si="7"/>
        <v>0</v>
      </c>
      <c r="BI6" s="20">
        <f t="shared" si="7"/>
        <v>0</v>
      </c>
      <c r="BJ6" s="20">
        <f t="shared" si="7"/>
        <v>0</v>
      </c>
      <c r="BK6" s="21">
        <f t="shared" si="7"/>
        <v>1087.96</v>
      </c>
      <c r="BL6" s="21">
        <f t="shared" si="7"/>
        <v>1258.43</v>
      </c>
      <c r="BM6" s="21">
        <f t="shared" si="7"/>
        <v>1163.75</v>
      </c>
      <c r="BN6" s="21">
        <f t="shared" si="7"/>
        <v>1195.47</v>
      </c>
      <c r="BO6" s="21">
        <f t="shared" si="7"/>
        <v>1168.69</v>
      </c>
      <c r="BP6" s="20" t="str">
        <f>IF(BP7="","",IF(BP7="-","【-】","【"&amp;SUBSTITUTE(TEXT(BP7,"#,##0.00"),"-","△")&amp;"】"))</f>
        <v>【1,156.82】</v>
      </c>
      <c r="BQ6" s="21">
        <f>IF(BQ7="",NA(),BQ7)</f>
        <v>120.3</v>
      </c>
      <c r="BR6" s="21">
        <f t="shared" ref="BR6:BZ6" si="8">IF(BR7="",NA(),BR7)</f>
        <v>100</v>
      </c>
      <c r="BS6" s="21">
        <f t="shared" si="8"/>
        <v>82.83</v>
      </c>
      <c r="BT6" s="21">
        <f t="shared" si="8"/>
        <v>68.680000000000007</v>
      </c>
      <c r="BU6" s="21">
        <f t="shared" si="8"/>
        <v>100</v>
      </c>
      <c r="BV6" s="21">
        <f t="shared" si="8"/>
        <v>59.67</v>
      </c>
      <c r="BW6" s="21">
        <f t="shared" si="8"/>
        <v>73.36</v>
      </c>
      <c r="BX6" s="21">
        <f t="shared" si="8"/>
        <v>72.599999999999994</v>
      </c>
      <c r="BY6" s="21">
        <f t="shared" si="8"/>
        <v>69.430000000000007</v>
      </c>
      <c r="BZ6" s="21">
        <f t="shared" si="8"/>
        <v>70.709999999999994</v>
      </c>
      <c r="CA6" s="20" t="str">
        <f>IF(CA7="","",IF(CA7="-","【-】","【"&amp;SUBSTITUTE(TEXT(CA7,"#,##0.00"),"-","△")&amp;"】"))</f>
        <v>【75.33】</v>
      </c>
      <c r="CB6" s="21">
        <f>IF(CB7="",NA(),CB7)</f>
        <v>170.13</v>
      </c>
      <c r="CC6" s="21">
        <f t="shared" ref="CC6:CK6" si="9">IF(CC7="",NA(),CC7)</f>
        <v>207.42</v>
      </c>
      <c r="CD6" s="21">
        <f t="shared" si="9"/>
        <v>256.11</v>
      </c>
      <c r="CE6" s="21">
        <f t="shared" si="9"/>
        <v>312.17</v>
      </c>
      <c r="CF6" s="21">
        <f t="shared" si="9"/>
        <v>179.02</v>
      </c>
      <c r="CG6" s="21">
        <f t="shared" si="9"/>
        <v>270.60000000000002</v>
      </c>
      <c r="CH6" s="21">
        <f t="shared" si="9"/>
        <v>224.88</v>
      </c>
      <c r="CI6" s="21">
        <f t="shared" si="9"/>
        <v>228.64</v>
      </c>
      <c r="CJ6" s="21">
        <f t="shared" si="9"/>
        <v>239.46</v>
      </c>
      <c r="CK6" s="21">
        <f t="shared" si="9"/>
        <v>233.15</v>
      </c>
      <c r="CL6" s="20" t="str">
        <f>IF(CL7="","",IF(CL7="-","【-】","【"&amp;SUBSTITUTE(TEXT(CL7,"#,##0.00"),"-","△")&amp;"】"))</f>
        <v>【215.73】</v>
      </c>
      <c r="CM6" s="21">
        <f>IF(CM7="",NA(),CM7)</f>
        <v>25.07</v>
      </c>
      <c r="CN6" s="21">
        <f t="shared" ref="CN6:CV6" si="10">IF(CN7="",NA(),CN7)</f>
        <v>26.07</v>
      </c>
      <c r="CO6" s="21">
        <f t="shared" si="10"/>
        <v>26.6</v>
      </c>
      <c r="CP6" s="21">
        <f t="shared" si="10"/>
        <v>25.73</v>
      </c>
      <c r="CQ6" s="21">
        <f t="shared" si="10"/>
        <v>26.33</v>
      </c>
      <c r="CR6" s="21">
        <f t="shared" si="10"/>
        <v>37.65</v>
      </c>
      <c r="CS6" s="21">
        <f t="shared" si="10"/>
        <v>42.4</v>
      </c>
      <c r="CT6" s="21">
        <f t="shared" si="10"/>
        <v>42.28</v>
      </c>
      <c r="CU6" s="21">
        <f t="shared" si="10"/>
        <v>41.06</v>
      </c>
      <c r="CV6" s="21">
        <f t="shared" si="10"/>
        <v>42.09</v>
      </c>
      <c r="CW6" s="20" t="str">
        <f>IF(CW7="","",IF(CW7="-","【-】","【"&amp;SUBSTITUTE(TEXT(CW7,"#,##0.00"),"-","△")&amp;"】"))</f>
        <v>【43.28】</v>
      </c>
      <c r="CX6" s="21">
        <f>IF(CX7="",NA(),CX7)</f>
        <v>58.65</v>
      </c>
      <c r="CY6" s="21">
        <f t="shared" ref="CY6:DG6" si="11">IF(CY7="",NA(),CY7)</f>
        <v>59.83</v>
      </c>
      <c r="CZ6" s="21">
        <f t="shared" si="11"/>
        <v>60.99</v>
      </c>
      <c r="DA6" s="21">
        <f t="shared" si="11"/>
        <v>54.78</v>
      </c>
      <c r="DB6" s="21">
        <f t="shared" si="11"/>
        <v>56.29</v>
      </c>
      <c r="DC6" s="21">
        <f t="shared" si="11"/>
        <v>67.37</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75043</v>
      </c>
      <c r="D7" s="23">
        <v>47</v>
      </c>
      <c r="E7" s="23">
        <v>17</v>
      </c>
      <c r="F7" s="23">
        <v>4</v>
      </c>
      <c r="G7" s="23">
        <v>0</v>
      </c>
      <c r="H7" s="23" t="s">
        <v>98</v>
      </c>
      <c r="I7" s="23" t="s">
        <v>99</v>
      </c>
      <c r="J7" s="23" t="s">
        <v>100</v>
      </c>
      <c r="K7" s="23" t="s">
        <v>101</v>
      </c>
      <c r="L7" s="23" t="s">
        <v>102</v>
      </c>
      <c r="M7" s="23" t="s">
        <v>103</v>
      </c>
      <c r="N7" s="24" t="s">
        <v>104</v>
      </c>
      <c r="O7" s="24" t="s">
        <v>105</v>
      </c>
      <c r="P7" s="24">
        <v>46.07</v>
      </c>
      <c r="Q7" s="24">
        <v>99.29</v>
      </c>
      <c r="R7" s="24">
        <v>3872</v>
      </c>
      <c r="S7" s="24">
        <v>5896</v>
      </c>
      <c r="T7" s="24">
        <v>37.43</v>
      </c>
      <c r="U7" s="24">
        <v>157.52000000000001</v>
      </c>
      <c r="V7" s="24">
        <v>2693</v>
      </c>
      <c r="W7" s="24">
        <v>1.19</v>
      </c>
      <c r="X7" s="24">
        <v>2263.0300000000002</v>
      </c>
      <c r="Y7" s="24">
        <v>112.49</v>
      </c>
      <c r="Z7" s="24">
        <v>121.8</v>
      </c>
      <c r="AA7" s="24">
        <v>98.32</v>
      </c>
      <c r="AB7" s="24">
        <v>102.51</v>
      </c>
      <c r="AC7" s="24">
        <v>95.94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7.79</v>
      </c>
      <c r="BG7" s="24">
        <v>0.01</v>
      </c>
      <c r="BH7" s="24">
        <v>0</v>
      </c>
      <c r="BI7" s="24">
        <v>0</v>
      </c>
      <c r="BJ7" s="24">
        <v>0</v>
      </c>
      <c r="BK7" s="24">
        <v>1087.96</v>
      </c>
      <c r="BL7" s="24">
        <v>1258.43</v>
      </c>
      <c r="BM7" s="24">
        <v>1163.75</v>
      </c>
      <c r="BN7" s="24">
        <v>1195.47</v>
      </c>
      <c r="BO7" s="24">
        <v>1168.69</v>
      </c>
      <c r="BP7" s="24">
        <v>1156.82</v>
      </c>
      <c r="BQ7" s="24">
        <v>120.3</v>
      </c>
      <c r="BR7" s="24">
        <v>100</v>
      </c>
      <c r="BS7" s="24">
        <v>82.83</v>
      </c>
      <c r="BT7" s="24">
        <v>68.680000000000007</v>
      </c>
      <c r="BU7" s="24">
        <v>100</v>
      </c>
      <c r="BV7" s="24">
        <v>59.67</v>
      </c>
      <c r="BW7" s="24">
        <v>73.36</v>
      </c>
      <c r="BX7" s="24">
        <v>72.599999999999994</v>
      </c>
      <c r="BY7" s="24">
        <v>69.430000000000007</v>
      </c>
      <c r="BZ7" s="24">
        <v>70.709999999999994</v>
      </c>
      <c r="CA7" s="24">
        <v>75.33</v>
      </c>
      <c r="CB7" s="24">
        <v>170.13</v>
      </c>
      <c r="CC7" s="24">
        <v>207.42</v>
      </c>
      <c r="CD7" s="24">
        <v>256.11</v>
      </c>
      <c r="CE7" s="24">
        <v>312.17</v>
      </c>
      <c r="CF7" s="24">
        <v>179.02</v>
      </c>
      <c r="CG7" s="24">
        <v>270.60000000000002</v>
      </c>
      <c r="CH7" s="24">
        <v>224.88</v>
      </c>
      <c r="CI7" s="24">
        <v>228.64</v>
      </c>
      <c r="CJ7" s="24">
        <v>239.46</v>
      </c>
      <c r="CK7" s="24">
        <v>233.15</v>
      </c>
      <c r="CL7" s="24">
        <v>215.73</v>
      </c>
      <c r="CM7" s="24">
        <v>25.07</v>
      </c>
      <c r="CN7" s="24">
        <v>26.07</v>
      </c>
      <c r="CO7" s="24">
        <v>26.6</v>
      </c>
      <c r="CP7" s="24">
        <v>25.73</v>
      </c>
      <c r="CQ7" s="24">
        <v>26.33</v>
      </c>
      <c r="CR7" s="24">
        <v>37.65</v>
      </c>
      <c r="CS7" s="24">
        <v>42.4</v>
      </c>
      <c r="CT7" s="24">
        <v>42.28</v>
      </c>
      <c r="CU7" s="24">
        <v>41.06</v>
      </c>
      <c r="CV7" s="24">
        <v>42.09</v>
      </c>
      <c r="CW7" s="24">
        <v>43.28</v>
      </c>
      <c r="CX7" s="24">
        <v>58.65</v>
      </c>
      <c r="CY7" s="24">
        <v>59.83</v>
      </c>
      <c r="CZ7" s="24">
        <v>60.99</v>
      </c>
      <c r="DA7" s="24">
        <v>54.78</v>
      </c>
      <c r="DB7" s="24">
        <v>56.29</v>
      </c>
      <c r="DC7" s="24">
        <v>67.37</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