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s3420d9f8\作業用\04 財政2\00K_000_001_地方公営企業一般\○経営比較分析表（H29～）\R6\04_市町村回答_0205〆\503平田村○\"/>
    </mc:Choice>
  </mc:AlternateContent>
  <workbookProtection workbookAlgorithmName="SHA-512" workbookHashValue="/IBemPLjPultuPalRUXh1rf6LMy4ex8A+ehpi3hbsWlFYiG5ZEwlKD+YjXul3JfSgr8ojpz3PoEQt9VIrpuI1w==" workbookSaltValue="mZSl8uWGraWl02pwCIhD9A==" workbookSpinCount="100000" lockStructure="1"/>
  <bookViews>
    <workbookView xWindow="-120" yWindow="-120" windowWidth="19620" windowHeight="1176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AT8" i="4" s="1"/>
  <c r="S6" i="5"/>
  <c r="AL8" i="4" s="1"/>
  <c r="R6" i="5"/>
  <c r="Q6" i="5"/>
  <c r="W10" i="4" s="1"/>
  <c r="P6" i="5"/>
  <c r="P10" i="4" s="1"/>
  <c r="O6" i="5"/>
  <c r="I10" i="4" s="1"/>
  <c r="N6" i="5"/>
  <c r="M6" i="5"/>
  <c r="L6" i="5"/>
  <c r="W8" i="4" s="1"/>
  <c r="K6" i="5"/>
  <c r="P8" i="4" s="1"/>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AL10" i="4"/>
  <c r="AD10" i="4"/>
  <c r="B10" i="4"/>
  <c r="AD8" i="4"/>
  <c r="I8" i="4"/>
  <c r="B8" i="4"/>
</calcChain>
</file>

<file path=xl/sharedStrings.xml><?xml version="1.0" encoding="utf-8"?>
<sst xmlns="http://schemas.openxmlformats.org/spreadsheetml/2006/main" count="319" uniqueCount="116">
  <si>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</si>
  <si>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</si>
  <si>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</si>
  <si>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</si>
  <si>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</si>
  <si>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</si>
  <si>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</si>
  <si>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</si>
  <si>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</si>
  <si>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</si>
  <si>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</si>
  <si>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</si>
  <si>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</si>
  <si>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</si>
  <si>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</si>
  <si>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</si>
  <si>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</si>
  <si>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</si>
  <si>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</si>
  <si>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</si>
  <si>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</si>
  <si>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</si>
  <si>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</si>
  <si>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</si>
  <si>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</si>
  <si>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</si>
  <si>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</si>
  <si>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</si>
  <si>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</si>
  <si>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</si>
  <si>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</si>
  <si>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</si>
  <si>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</si>
  <si>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</si>
  <si>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</si>
  <si>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</si>
  <si>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</si>
  <si>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</si>
  <si>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</si>
  <si>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</si>
  <si>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</si>
  <si>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</si>
  <si>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</si>
  <si>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</si>
  <si>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</si>
  <si>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</si>
  <si>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</si>
  <si>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</si>
  <si>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</si>
  <si>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</si>
  <si>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</si>
  <si>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</si>
  <si>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</si>
  <si>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</si>
  <si>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</si>
  <si>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</si>
  <si>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</si>
  <si>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</si>
  <si>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</si>
  <si>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</si>
  <si>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</si>
  <si>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</si>
  <si>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</si>
  <si>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</si>
  <si>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</si>
  <si>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</si>
  <si>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</si>
  <si>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</si>
  <si>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</si>
  <si>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</si>
  <si>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</si>
  <si>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</si>
  <si>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</si>
  <si>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</si>
  <si>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</si>
  <si>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</si>
  <si>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</si>
  <si>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</si>
  <si>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</si>
  <si>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</si>
  <si>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</si>
  <si>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</si>
  <si>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</si>
  <si>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</si>
  <si>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</si>
  <si>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</si>
  <si>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</si>
  <si>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</si>
  <si>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</si>
  <si>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</si>
  <si>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</si>
  <si>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</si>
  <si>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</si>
  <si>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</si>
  <si>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</si>
  <si>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</si>
  <si>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平田村</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</si>
  <si>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</si>
  <si>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</si>
  <si>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</si>
  <si>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</si>
  <si>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</si>
  <si>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</si>
  <si>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</si>
  <si>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</si>
  <si>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</si>
  <si>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</si>
  <si>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</si>
  <si>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</si>
  <si>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</si>
  <si>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</si>
  <si>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</si>
  <si>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</si>
  <si>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xml:space="preserve">①経常収支率について、当年度の収支が100％を超えており単年度は黒字となっているが、一般会計補助金に依存する状況が続いているため、更なる費用削減や料金改定など料金での財源確保を検討してく必要がある。
③流動比率について、当年度の当該値が100％を下回ているため、現金等による支払い能力が低い結果となった。今後支払い能力を高めるための経営改善を図っていく必要がある。
⑤経費回収率については、類似団体平均値を超えている。しかし、100％を下回っており、今後の施設更新等の投資を考えると、更なる財源確保が必要となるため、料金改定などを検討する必要がある。
⑥汚水処理原価について、類似団体平均値より低く、比較的適正であると思われる。今後更に効率的な汚水処理を実施するにあたって有収水量、収入料金増加のために接続率の向上を図る。
⑦施設利用率について、人口減少や処理数量減少から使用率も若干低下しているが、今後未加入世帯の接続を考えると適正だと思われる。
⑧水洗化率について、類似団体平均値よりも少ないため、更なる向上のため、加入促進を図る。
</t>
    <rPh sb="1" eb="3">
      <t>ケイジョウ</t>
    </rPh>
    <rPh sb="3" eb="5">
      <t>シュウシ</t>
    </rPh>
    <rPh sb="5" eb="6">
      <t>リツ</t>
    </rPh>
    <rPh sb="11" eb="12">
      <t>ア</t>
    </rPh>
    <rPh sb="12" eb="14">
      <t>ネンド</t>
    </rPh>
    <rPh sb="15" eb="17">
      <t>シュウシ</t>
    </rPh>
    <rPh sb="23" eb="24">
      <t>コ</t>
    </rPh>
    <rPh sb="28" eb="31">
      <t>タンネンド</t>
    </rPh>
    <rPh sb="32" eb="34">
      <t>クロジ</t>
    </rPh>
    <rPh sb="42" eb="44">
      <t>イッパン</t>
    </rPh>
    <rPh sb="44" eb="46">
      <t>カイケイ</t>
    </rPh>
    <rPh sb="46" eb="49">
      <t>ホジョキン</t>
    </rPh>
    <rPh sb="50" eb="52">
      <t>イゾン</t>
    </rPh>
    <rPh sb="54" eb="56">
      <t>ジョウキョウ</t>
    </rPh>
    <rPh sb="57" eb="58">
      <t>ツヅ</t>
    </rPh>
    <rPh sb="65" eb="66">
      <t>サラ</t>
    </rPh>
    <rPh sb="68" eb="70">
      <t>ヒヨウ</t>
    </rPh>
    <rPh sb="70" eb="72">
      <t>サクゲン</t>
    </rPh>
    <rPh sb="73" eb="75">
      <t>リョウキン</t>
    </rPh>
    <rPh sb="75" eb="77">
      <t>カイテイ</t>
    </rPh>
    <rPh sb="79" eb="81">
      <t>リョウキン</t>
    </rPh>
    <rPh sb="83" eb="85">
      <t>ザイゲン</t>
    </rPh>
    <rPh sb="85" eb="87">
      <t>カクホ</t>
    </rPh>
    <rPh sb="88" eb="90">
      <t>ケントウ</t>
    </rPh>
    <rPh sb="93" eb="95">
      <t>ヒツヨウ</t>
    </rPh>
    <rPh sb="102" eb="104">
      <t>リュウドウ</t>
    </rPh>
    <rPh sb="104" eb="106">
      <t>ヒリツ</t>
    </rPh>
    <rPh sb="111" eb="112">
      <t>トウ</t>
    </rPh>
    <rPh sb="112" eb="113">
      <t>ネン</t>
    </rPh>
    <rPh sb="113" eb="114">
      <t>ド</t>
    </rPh>
    <rPh sb="115" eb="116">
      <t>トウ</t>
    </rPh>
    <rPh sb="116" eb="117">
      <t>ガイ</t>
    </rPh>
    <rPh sb="117" eb="118">
      <t>チ</t>
    </rPh>
    <rPh sb="124" eb="126">
      <t>シタマワ</t>
    </rPh>
    <rPh sb="132" eb="134">
      <t>ゲンキン</t>
    </rPh>
    <rPh sb="134" eb="135">
      <t>トウ</t>
    </rPh>
    <rPh sb="138" eb="140">
      <t>シハラ</t>
    </rPh>
    <rPh sb="141" eb="143">
      <t>ノウリョク</t>
    </rPh>
    <rPh sb="144" eb="145">
      <t>ヒク</t>
    </rPh>
    <rPh sb="146" eb="148">
      <t>ケッカ</t>
    </rPh>
    <rPh sb="153" eb="155">
      <t>コンゴ</t>
    </rPh>
    <rPh sb="155" eb="157">
      <t>シハラ</t>
    </rPh>
    <rPh sb="158" eb="160">
      <t>ノウリョク</t>
    </rPh>
    <rPh sb="161" eb="162">
      <t>タカ</t>
    </rPh>
    <rPh sb="167" eb="169">
      <t>ケイエイ</t>
    </rPh>
    <rPh sb="169" eb="171">
      <t>カイゼン</t>
    </rPh>
    <rPh sb="172" eb="173">
      <t>ハカ</t>
    </rPh>
    <rPh sb="177" eb="179">
      <t>ヒツヨウ</t>
    </rPh>
    <rPh sb="186" eb="188">
      <t>ケイヒ</t>
    </rPh>
    <rPh sb="188" eb="190">
      <t>カイシュウ</t>
    </rPh>
    <rPh sb="190" eb="191">
      <t>リツ</t>
    </rPh>
    <rPh sb="197" eb="199">
      <t>ルイジ</t>
    </rPh>
    <rPh sb="199" eb="201">
      <t>ダンタイ</t>
    </rPh>
    <rPh sb="201" eb="204">
      <t>ヘイキンチ</t>
    </rPh>
    <rPh sb="205" eb="206">
      <t>コ</t>
    </rPh>
    <rPh sb="220" eb="222">
      <t>シタマワ</t>
    </rPh>
    <rPh sb="227" eb="229">
      <t>コンゴ</t>
    </rPh>
    <rPh sb="230" eb="232">
      <t>シセツ</t>
    </rPh>
    <rPh sb="232" eb="234">
      <t>コウシン</t>
    </rPh>
    <rPh sb="234" eb="235">
      <t>トウ</t>
    </rPh>
    <rPh sb="236" eb="238">
      <t>トウシ</t>
    </rPh>
    <rPh sb="239" eb="240">
      <t>カンガ</t>
    </rPh>
    <rPh sb="244" eb="245">
      <t>サラ</t>
    </rPh>
    <rPh sb="247" eb="249">
      <t>ザイゲン</t>
    </rPh>
    <rPh sb="249" eb="251">
      <t>カクホ</t>
    </rPh>
    <rPh sb="252" eb="254">
      <t>ヒツヨウ</t>
    </rPh>
    <rPh sb="260" eb="262">
      <t>リョウキン</t>
    </rPh>
    <rPh sb="262" eb="264">
      <t>カイテイ</t>
    </rPh>
    <rPh sb="267" eb="269">
      <t>ケントウ</t>
    </rPh>
    <rPh sb="271" eb="273">
      <t>ヒツヨウ</t>
    </rPh>
    <rPh sb="280" eb="282">
      <t>オスイ</t>
    </rPh>
    <rPh sb="282" eb="284">
      <t>ショリ</t>
    </rPh>
    <rPh sb="284" eb="286">
      <t>ゲンカ</t>
    </rPh>
    <rPh sb="291" eb="293">
      <t>ルイジ</t>
    </rPh>
    <rPh sb="293" eb="295">
      <t>ダンタイ</t>
    </rPh>
    <rPh sb="295" eb="297">
      <t>ヘイキン</t>
    </rPh>
    <rPh sb="297" eb="298">
      <t>チ</t>
    </rPh>
    <rPh sb="300" eb="301">
      <t>ヒク</t>
    </rPh>
    <rPh sb="303" eb="306">
      <t>ヒカクテキ</t>
    </rPh>
    <rPh sb="306" eb="308">
      <t>テキセイ</t>
    </rPh>
    <rPh sb="312" eb="313">
      <t>オモ</t>
    </rPh>
    <rPh sb="317" eb="319">
      <t>コンゴ</t>
    </rPh>
    <rPh sb="319" eb="320">
      <t>サラ</t>
    </rPh>
    <rPh sb="321" eb="324">
      <t>コウリツテキ</t>
    </rPh>
    <rPh sb="325" eb="327">
      <t>オスイ</t>
    </rPh>
    <rPh sb="327" eb="329">
      <t>ショリ</t>
    </rPh>
    <rPh sb="330" eb="332">
      <t>ジッシ</t>
    </rPh>
    <rPh sb="339" eb="341">
      <t>ユウシュウ</t>
    </rPh>
    <rPh sb="341" eb="343">
      <t>スイリョウ</t>
    </rPh>
    <rPh sb="344" eb="346">
      <t>シュウニュウ</t>
    </rPh>
    <rPh sb="346" eb="348">
      <t>リョウキン</t>
    </rPh>
    <rPh sb="348" eb="350">
      <t>ゾウカ</t>
    </rPh>
    <rPh sb="354" eb="356">
      <t>セツゾク</t>
    </rPh>
    <rPh sb="356" eb="357">
      <t>リツ</t>
    </rPh>
    <rPh sb="358" eb="360">
      <t>コウジョウ</t>
    </rPh>
    <rPh sb="361" eb="362">
      <t>ハカ</t>
    </rPh>
    <rPh sb="367" eb="369">
      <t>シセツ</t>
    </rPh>
    <rPh sb="369" eb="372">
      <t>リヨウリツ</t>
    </rPh>
    <rPh sb="377" eb="379">
      <t>ジンコウ</t>
    </rPh>
    <rPh sb="379" eb="381">
      <t>ゲンショウ</t>
    </rPh>
    <rPh sb="382" eb="384">
      <t>ショリ</t>
    </rPh>
    <rPh sb="384" eb="386">
      <t>スウリョウ</t>
    </rPh>
    <rPh sb="386" eb="388">
      <t>ゲンショウ</t>
    </rPh>
    <rPh sb="390" eb="393">
      <t>シヨウリツ</t>
    </rPh>
    <rPh sb="394" eb="396">
      <t>ジャッカン</t>
    </rPh>
    <rPh sb="396" eb="398">
      <t>テイカ</t>
    </rPh>
    <rPh sb="404" eb="406">
      <t>コンゴ</t>
    </rPh>
    <rPh sb="406" eb="409">
      <t>ミカニュウ</t>
    </rPh>
    <rPh sb="409" eb="411">
      <t>セタイ</t>
    </rPh>
    <rPh sb="412" eb="414">
      <t>セツゾク</t>
    </rPh>
    <rPh sb="415" eb="416">
      <t>カンガ</t>
    </rPh>
    <rPh sb="419" eb="421">
      <t>テキセイ</t>
    </rPh>
    <rPh sb="423" eb="424">
      <t>オモ</t>
    </rPh>
    <rPh sb="431" eb="434">
      <t>スイセンカ</t>
    </rPh>
    <rPh sb="434" eb="435">
      <t>リツ</t>
    </rPh>
    <rPh sb="440" eb="442">
      <t>ルイジ</t>
    </rPh>
    <rPh sb="442" eb="444">
      <t>ダンタイ</t>
    </rPh>
    <rPh sb="444" eb="447">
      <t>ヘイキンチ</t>
    </rPh>
    <rPh sb="450" eb="451">
      <t>スク</t>
    </rPh>
    <rPh sb="456" eb="457">
      <t>サラ</t>
    </rPh>
    <rPh sb="459" eb="461">
      <t>コウジョウ</t>
    </rPh>
    <rPh sb="465" eb="467">
      <t>カニュウ</t>
    </rPh>
    <rPh sb="467" eb="469">
      <t>ソクシン</t>
    </rPh>
    <rPh sb="470" eb="471">
      <t>ハカ</t>
    </rPh>
    <phoneticPr fontId="4"/>
  </si>
  <si>
    <t>①有形固定資産減価償却率は類似団体と比べても低く適正であると思われるが、供用開始20年を経過する施設もあるため、策定した最適化構想を基に、計画的な更新を行っていく必要がある。</t>
    <rPh sb="1" eb="3">
      <t>ユウケイ</t>
    </rPh>
    <rPh sb="3" eb="5">
      <t>コテイ</t>
    </rPh>
    <rPh sb="5" eb="7">
      <t>シサン</t>
    </rPh>
    <rPh sb="7" eb="9">
      <t>ゲンカ</t>
    </rPh>
    <rPh sb="9" eb="11">
      <t>ショウキャク</t>
    </rPh>
    <rPh sb="11" eb="12">
      <t>リツ</t>
    </rPh>
    <rPh sb="13" eb="15">
      <t>ルイジ</t>
    </rPh>
    <rPh sb="15" eb="17">
      <t>ダンタイ</t>
    </rPh>
    <rPh sb="18" eb="19">
      <t>クラ</t>
    </rPh>
    <rPh sb="22" eb="23">
      <t>ヒク</t>
    </rPh>
    <rPh sb="24" eb="26">
      <t>テキセイ</t>
    </rPh>
    <rPh sb="30" eb="31">
      <t>オモ</t>
    </rPh>
    <rPh sb="36" eb="38">
      <t>キョウヨウ</t>
    </rPh>
    <rPh sb="38" eb="40">
      <t>カイシ</t>
    </rPh>
    <rPh sb="42" eb="43">
      <t>ネン</t>
    </rPh>
    <rPh sb="44" eb="46">
      <t>ケイカ</t>
    </rPh>
    <rPh sb="48" eb="50">
      <t>シセツ</t>
    </rPh>
    <rPh sb="56" eb="58">
      <t>サクテイ</t>
    </rPh>
    <rPh sb="60" eb="62">
      <t>サイテキ</t>
    </rPh>
    <rPh sb="62" eb="63">
      <t>カ</t>
    </rPh>
    <rPh sb="63" eb="65">
      <t>コウソウ</t>
    </rPh>
    <rPh sb="66" eb="67">
      <t>モト</t>
    </rPh>
    <rPh sb="69" eb="72">
      <t>ケイカクテキ</t>
    </rPh>
    <rPh sb="73" eb="75">
      <t>コウシン</t>
    </rPh>
    <rPh sb="76" eb="77">
      <t>オコナ</t>
    </rPh>
    <rPh sb="81" eb="83">
      <t>ヒツヨウ</t>
    </rPh>
    <phoneticPr fontId="4"/>
  </si>
  <si>
    <t xml:space="preserve">　供用開始20年を経過する施設もあるため、策定した最適化構想を基に、計画的な更新を行っていく必要がある。
　なお、現在一般会計補助金に依存する状況が続いているため、更なる費用削減や料金改定など料金での財源確保を検討していく必要がある。
</t>
    <rPh sb="1" eb="3">
      <t>キョウヨウ</t>
    </rPh>
    <rPh sb="3" eb="5">
      <t>カイシ</t>
    </rPh>
    <rPh sb="7" eb="8">
      <t>ネン</t>
    </rPh>
    <rPh sb="9" eb="11">
      <t>ケイカ</t>
    </rPh>
    <rPh sb="13" eb="15">
      <t>シセツ</t>
    </rPh>
    <rPh sb="21" eb="23">
      <t>サクテイ</t>
    </rPh>
    <rPh sb="25" eb="28">
      <t>サイテキカ</t>
    </rPh>
    <rPh sb="28" eb="30">
      <t>コウソウ</t>
    </rPh>
    <rPh sb="31" eb="32">
      <t>モト</t>
    </rPh>
    <rPh sb="34" eb="37">
      <t>ケイカクテキ</t>
    </rPh>
    <rPh sb="38" eb="40">
      <t>コウシン</t>
    </rPh>
    <rPh sb="41" eb="42">
      <t>オコナ</t>
    </rPh>
    <rPh sb="46" eb="48">
      <t>ヒツヨウ</t>
    </rPh>
    <rPh sb="57" eb="59">
      <t>ゲンザイ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</si>
</sst>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F654-4F86-B97A-5B324BB48CE1}"/>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0.03</c:v>
                </c:pt>
              </c:numCache>
            </c:numRef>
          </c:val>
          <c:smooth val="0"/>
          <c:extLst>
            <c:ext xmlns:c16="http://schemas.microsoft.com/office/drawing/2014/chart" uri="{C3380CC4-5D6E-409C-BE32-E72D297353CC}">
              <c16:uniqueId val="{00000001-F654-4F86-B97A-5B324BB48CE1}"/>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42.25</c:v>
                </c:pt>
              </c:numCache>
            </c:numRef>
          </c:val>
          <c:extLst>
            <c:ext xmlns:c16="http://schemas.microsoft.com/office/drawing/2014/chart" uri="{C3380CC4-5D6E-409C-BE32-E72D297353CC}">
              <c16:uniqueId val="{00000000-2904-4D51-BBBE-7D34F2F96891}"/>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46.25</c:v>
                </c:pt>
              </c:numCache>
            </c:numRef>
          </c:val>
          <c:smooth val="0"/>
          <c:extLst>
            <c:ext xmlns:c16="http://schemas.microsoft.com/office/drawing/2014/chart" uri="{C3380CC4-5D6E-409C-BE32-E72D297353CC}">
              <c16:uniqueId val="{00000001-2904-4D51-BBBE-7D34F2F96891}"/>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0</c:v>
                </c:pt>
                <c:pt idx="2">
                  <c:v>0</c:v>
                </c:pt>
                <c:pt idx="3">
                  <c:v>0</c:v>
                </c:pt>
                <c:pt idx="4">
                  <c:v>83.13</c:v>
                </c:pt>
              </c:numCache>
            </c:numRef>
          </c:val>
          <c:extLst>
            <c:ext xmlns:c16="http://schemas.microsoft.com/office/drawing/2014/chart" uri="{C3380CC4-5D6E-409C-BE32-E72D297353CC}">
              <c16:uniqueId val="{00000000-3700-4B4F-9500-18B7D4C1F511}"/>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83.96</c:v>
                </c:pt>
              </c:numCache>
            </c:numRef>
          </c:val>
          <c:smooth val="0"/>
          <c:extLst>
            <c:ext xmlns:c16="http://schemas.microsoft.com/office/drawing/2014/chart" uri="{C3380CC4-5D6E-409C-BE32-E72D297353CC}">
              <c16:uniqueId val="{00000001-3700-4B4F-9500-18B7D4C1F511}"/>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0</c:v>
                </c:pt>
                <c:pt idx="2">
                  <c:v>0</c:v>
                </c:pt>
                <c:pt idx="3">
                  <c:v>0</c:v>
                </c:pt>
                <c:pt idx="4">
                  <c:v>113.01</c:v>
                </c:pt>
              </c:numCache>
            </c:numRef>
          </c:val>
          <c:extLst>
            <c:ext xmlns:c16="http://schemas.microsoft.com/office/drawing/2014/chart" uri="{C3380CC4-5D6E-409C-BE32-E72D297353CC}">
              <c16:uniqueId val="{00000000-D883-4D45-88EE-D1CF71B85B35}"/>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106.35</c:v>
                </c:pt>
              </c:numCache>
            </c:numRef>
          </c:val>
          <c:smooth val="0"/>
          <c:extLst>
            <c:ext xmlns:c16="http://schemas.microsoft.com/office/drawing/2014/chart" uri="{C3380CC4-5D6E-409C-BE32-E72D297353CC}">
              <c16:uniqueId val="{00000001-D883-4D45-88EE-D1CF71B85B35}"/>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0</c:v>
                </c:pt>
                <c:pt idx="2">
                  <c:v>0</c:v>
                </c:pt>
                <c:pt idx="3">
                  <c:v>0</c:v>
                </c:pt>
                <c:pt idx="4">
                  <c:v>5.79</c:v>
                </c:pt>
              </c:numCache>
            </c:numRef>
          </c:val>
          <c:extLst>
            <c:ext xmlns:c16="http://schemas.microsoft.com/office/drawing/2014/chart" uri="{C3380CC4-5D6E-409C-BE32-E72D297353CC}">
              <c16:uniqueId val="{00000000-D0F8-4537-A828-63CA8793C688}"/>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25.46</c:v>
                </c:pt>
              </c:numCache>
            </c:numRef>
          </c:val>
          <c:smooth val="0"/>
          <c:extLst>
            <c:ext xmlns:c16="http://schemas.microsoft.com/office/drawing/2014/chart" uri="{C3380CC4-5D6E-409C-BE32-E72D297353CC}">
              <c16:uniqueId val="{00000001-D0F8-4537-A828-63CA8793C688}"/>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2953-4EF1-ABF3-346C2E522399}"/>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0.19</c:v>
                </c:pt>
              </c:numCache>
            </c:numRef>
          </c:val>
          <c:smooth val="0"/>
          <c:extLst>
            <c:ext xmlns:c16="http://schemas.microsoft.com/office/drawing/2014/chart" uri="{C3380CC4-5D6E-409C-BE32-E72D297353CC}">
              <c16:uniqueId val="{00000001-2953-4EF1-ABF3-346C2E522399}"/>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83E4-4D19-B908-DF40F812E706}"/>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129.88999999999999</c:v>
                </c:pt>
              </c:numCache>
            </c:numRef>
          </c:val>
          <c:smooth val="0"/>
          <c:extLst>
            <c:ext xmlns:c16="http://schemas.microsoft.com/office/drawing/2014/chart" uri="{C3380CC4-5D6E-409C-BE32-E72D297353CC}">
              <c16:uniqueId val="{00000001-83E4-4D19-B908-DF40F812E706}"/>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0</c:v>
                </c:pt>
                <c:pt idx="2">
                  <c:v>0</c:v>
                </c:pt>
                <c:pt idx="3">
                  <c:v>0</c:v>
                </c:pt>
                <c:pt idx="4">
                  <c:v>36.119999999999997</c:v>
                </c:pt>
              </c:numCache>
            </c:numRef>
          </c:val>
          <c:extLst>
            <c:ext xmlns:c16="http://schemas.microsoft.com/office/drawing/2014/chart" uri="{C3380CC4-5D6E-409C-BE32-E72D297353CC}">
              <c16:uniqueId val="{00000000-EB1A-49CC-9169-5567AA412B6B}"/>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44.04</c:v>
                </c:pt>
              </c:numCache>
            </c:numRef>
          </c:val>
          <c:smooth val="0"/>
          <c:extLst>
            <c:ext xmlns:c16="http://schemas.microsoft.com/office/drawing/2014/chart" uri="{C3380CC4-5D6E-409C-BE32-E72D297353CC}">
              <c16:uniqueId val="{00000001-EB1A-49CC-9169-5567AA412B6B}"/>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A86C-4C79-8E4F-9ECBA1342F81}"/>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839.21</c:v>
                </c:pt>
              </c:numCache>
            </c:numRef>
          </c:val>
          <c:smooth val="0"/>
          <c:extLst>
            <c:ext xmlns:c16="http://schemas.microsoft.com/office/drawing/2014/chart" uri="{C3380CC4-5D6E-409C-BE32-E72D297353CC}">
              <c16:uniqueId val="{00000001-A86C-4C79-8E4F-9ECBA1342F81}"/>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0</c:v>
                </c:pt>
                <c:pt idx="2">
                  <c:v>0</c:v>
                </c:pt>
                <c:pt idx="3">
                  <c:v>0</c:v>
                </c:pt>
                <c:pt idx="4">
                  <c:v>79.7</c:v>
                </c:pt>
              </c:numCache>
            </c:numRef>
          </c:val>
          <c:extLst>
            <c:ext xmlns:c16="http://schemas.microsoft.com/office/drawing/2014/chart" uri="{C3380CC4-5D6E-409C-BE32-E72D297353CC}">
              <c16:uniqueId val="{00000000-2352-40DF-95DD-8B682DF44DD6}"/>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52.05</c:v>
                </c:pt>
              </c:numCache>
            </c:numRef>
          </c:val>
          <c:smooth val="0"/>
          <c:extLst>
            <c:ext xmlns:c16="http://schemas.microsoft.com/office/drawing/2014/chart" uri="{C3380CC4-5D6E-409C-BE32-E72D297353CC}">
              <c16:uniqueId val="{00000001-2352-40DF-95DD-8B682DF44DD6}"/>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0</c:v>
                </c:pt>
                <c:pt idx="2">
                  <c:v>0</c:v>
                </c:pt>
                <c:pt idx="3">
                  <c:v>0</c:v>
                </c:pt>
                <c:pt idx="4">
                  <c:v>271.45</c:v>
                </c:pt>
              </c:numCache>
            </c:numRef>
          </c:val>
          <c:extLst>
            <c:ext xmlns:c16="http://schemas.microsoft.com/office/drawing/2014/chart" uri="{C3380CC4-5D6E-409C-BE32-E72D297353CC}">
              <c16:uniqueId val="{00000000-79C2-48B9-918C-51F50DF4FF71}"/>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301.86</c:v>
                </c:pt>
              </c:numCache>
            </c:numRef>
          </c:val>
          <c:smooth val="0"/>
          <c:extLst>
            <c:ext xmlns:c16="http://schemas.microsoft.com/office/drawing/2014/chart" uri="{C3380CC4-5D6E-409C-BE32-E72D297353CC}">
              <c16:uniqueId val="{00000001-79C2-48B9-918C-51F50DF4FF71}"/>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【104.44】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【124.06】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【785.10】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【28.42】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U65" zoomScale="160" zoomScaleNormal="160" workbookViewId="0">
      <selection activeCell="BL66" sqref="BL66:BZ82"/>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2">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2">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29" t="str">
        <f>データ!H6</f>
        <v>福島県　平田村</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2">
      <c r="A8" s="2"/>
      <c r="B8" s="34" t="str">
        <f>データ!I6</f>
        <v>法適用</v>
      </c>
      <c r="C8" s="34"/>
      <c r="D8" s="34"/>
      <c r="E8" s="34"/>
      <c r="F8" s="34"/>
      <c r="G8" s="34"/>
      <c r="H8" s="34"/>
      <c r="I8" s="34" t="str">
        <f>データ!J6</f>
        <v>下水道事業</v>
      </c>
      <c r="J8" s="34"/>
      <c r="K8" s="34"/>
      <c r="L8" s="34"/>
      <c r="M8" s="34"/>
      <c r="N8" s="34"/>
      <c r="O8" s="34"/>
      <c r="P8" s="34" t="str">
        <f>データ!K6</f>
        <v>農業集落排水</v>
      </c>
      <c r="Q8" s="34"/>
      <c r="R8" s="34"/>
      <c r="S8" s="34"/>
      <c r="T8" s="34"/>
      <c r="U8" s="34"/>
      <c r="V8" s="34"/>
      <c r="W8" s="34" t="str">
        <f>データ!L6</f>
        <v>F2</v>
      </c>
      <c r="X8" s="34"/>
      <c r="Y8" s="34"/>
      <c r="Z8" s="34"/>
      <c r="AA8" s="34"/>
      <c r="AB8" s="34"/>
      <c r="AC8" s="34"/>
      <c r="AD8" s="35" t="str">
        <f>データ!$M$6</f>
        <v>非設置</v>
      </c>
      <c r="AE8" s="35"/>
      <c r="AF8" s="35"/>
      <c r="AG8" s="35"/>
      <c r="AH8" s="35"/>
      <c r="AI8" s="35"/>
      <c r="AJ8" s="35"/>
      <c r="AK8" s="3"/>
      <c r="AL8" s="36">
        <f>データ!S6</f>
        <v>5512</v>
      </c>
      <c r="AM8" s="36"/>
      <c r="AN8" s="36"/>
      <c r="AO8" s="36"/>
      <c r="AP8" s="36"/>
      <c r="AQ8" s="36"/>
      <c r="AR8" s="36"/>
      <c r="AS8" s="36"/>
      <c r="AT8" s="37">
        <f>データ!T6</f>
        <v>93.42</v>
      </c>
      <c r="AU8" s="37"/>
      <c r="AV8" s="37"/>
      <c r="AW8" s="37"/>
      <c r="AX8" s="37"/>
      <c r="AY8" s="37"/>
      <c r="AZ8" s="37"/>
      <c r="BA8" s="37"/>
      <c r="BB8" s="37">
        <f>データ!U6</f>
        <v>59</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2">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2">
      <c r="A10" s="2"/>
      <c r="B10" s="37" t="str">
        <f>データ!N6</f>
        <v>-</v>
      </c>
      <c r="C10" s="37"/>
      <c r="D10" s="37"/>
      <c r="E10" s="37"/>
      <c r="F10" s="37"/>
      <c r="G10" s="37"/>
      <c r="H10" s="37"/>
      <c r="I10" s="37">
        <f>データ!O6</f>
        <v>78.900000000000006</v>
      </c>
      <c r="J10" s="37"/>
      <c r="K10" s="37"/>
      <c r="L10" s="37"/>
      <c r="M10" s="37"/>
      <c r="N10" s="37"/>
      <c r="O10" s="37"/>
      <c r="P10" s="37">
        <f>データ!P6</f>
        <v>32.44</v>
      </c>
      <c r="Q10" s="37"/>
      <c r="R10" s="37"/>
      <c r="S10" s="37"/>
      <c r="T10" s="37"/>
      <c r="U10" s="37"/>
      <c r="V10" s="37"/>
      <c r="W10" s="37">
        <f>データ!Q6</f>
        <v>100</v>
      </c>
      <c r="X10" s="37"/>
      <c r="Y10" s="37"/>
      <c r="Z10" s="37"/>
      <c r="AA10" s="37"/>
      <c r="AB10" s="37"/>
      <c r="AC10" s="37"/>
      <c r="AD10" s="36">
        <f>データ!R6</f>
        <v>4400</v>
      </c>
      <c r="AE10" s="36"/>
      <c r="AF10" s="36"/>
      <c r="AG10" s="36"/>
      <c r="AH10" s="36"/>
      <c r="AI10" s="36"/>
      <c r="AJ10" s="36"/>
      <c r="AK10" s="2"/>
      <c r="AL10" s="36">
        <f>データ!V6</f>
        <v>1766</v>
      </c>
      <c r="AM10" s="36"/>
      <c r="AN10" s="36"/>
      <c r="AO10" s="36"/>
      <c r="AP10" s="36"/>
      <c r="AQ10" s="36"/>
      <c r="AR10" s="36"/>
      <c r="AS10" s="36"/>
      <c r="AT10" s="37">
        <f>データ!W6</f>
        <v>2.17</v>
      </c>
      <c r="AU10" s="37"/>
      <c r="AV10" s="37"/>
      <c r="AW10" s="37"/>
      <c r="AX10" s="37"/>
      <c r="AY10" s="37"/>
      <c r="AZ10" s="37"/>
      <c r="BA10" s="37"/>
      <c r="BB10" s="37">
        <f>データ!X6</f>
        <v>813.82</v>
      </c>
      <c r="BC10" s="37"/>
      <c r="BD10" s="37"/>
      <c r="BE10" s="37"/>
      <c r="BF10" s="37"/>
      <c r="BG10" s="37"/>
      <c r="BH10" s="37"/>
      <c r="BI10" s="37"/>
      <c r="BJ10" s="2"/>
      <c r="BK10" s="2"/>
      <c r="BL10" s="52" t="s">
        <v>22</v>
      </c>
      <c r="BM10" s="53"/>
      <c r="BN10" s="54" t="s">
        <v>23</v>
      </c>
      <c r="BO10" s="54"/>
      <c r="BP10" s="54"/>
      <c r="BQ10" s="54"/>
      <c r="BR10" s="54"/>
      <c r="BS10" s="54"/>
      <c r="BT10" s="54"/>
      <c r="BU10" s="54"/>
      <c r="BV10" s="54"/>
      <c r="BW10" s="54"/>
      <c r="BX10" s="54"/>
      <c r="BY10" s="5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2">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113</v>
      </c>
      <c r="BM16" s="65"/>
      <c r="BN16" s="65"/>
      <c r="BO16" s="65"/>
      <c r="BP16" s="65"/>
      <c r="BQ16" s="65"/>
      <c r="BR16" s="65"/>
      <c r="BS16" s="65"/>
      <c r="BT16" s="65"/>
      <c r="BU16" s="65"/>
      <c r="BV16" s="65"/>
      <c r="BW16" s="65"/>
      <c r="BX16" s="65"/>
      <c r="BY16" s="65"/>
      <c r="BZ16" s="66"/>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114</v>
      </c>
      <c r="BM47" s="65"/>
      <c r="BN47" s="65"/>
      <c r="BO47" s="65"/>
      <c r="BP47" s="65"/>
      <c r="BQ47" s="65"/>
      <c r="BR47" s="65"/>
      <c r="BS47" s="65"/>
      <c r="BT47" s="65"/>
      <c r="BU47" s="65"/>
      <c r="BV47" s="65"/>
      <c r="BW47" s="65"/>
      <c r="BX47" s="65"/>
      <c r="BY47" s="65"/>
      <c r="BZ47" s="66"/>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2">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2">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115</v>
      </c>
      <c r="BM66" s="65"/>
      <c r="BN66" s="65"/>
      <c r="BO66" s="65"/>
      <c r="BP66" s="65"/>
      <c r="BQ66" s="65"/>
      <c r="BR66" s="65"/>
      <c r="BS66" s="65"/>
      <c r="BT66" s="65"/>
      <c r="BU66" s="65"/>
      <c r="BV66" s="65"/>
      <c r="BW66" s="65"/>
      <c r="BX66" s="65"/>
      <c r="BY66" s="65"/>
      <c r="BZ66" s="66"/>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2">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【104.44】</v>
      </c>
      <c r="F85" s="12" t="str">
        <f>データ!AT6</f>
        <v>【124.06】</v>
      </c>
      <c r="G85" s="12" t="str">
        <f>データ!BE6</f>
        <v>【42.02】</v>
      </c>
      <c r="H85" s="12" t="str">
        <f>データ!BP6</f>
        <v>【785.10】</v>
      </c>
      <c r="I85" s="12" t="str">
        <f>データ!CA6</f>
        <v>【56.93】</v>
      </c>
      <c r="J85" s="12" t="str">
        <f>データ!CL6</f>
        <v>【271.15】</v>
      </c>
      <c r="K85" s="12" t="str">
        <f>データ!CW6</f>
        <v>【49.87】</v>
      </c>
      <c r="L85" s="12" t="str">
        <f>データ!DH6</f>
        <v>【87.54】</v>
      </c>
      <c r="M85" s="12" t="str">
        <f>データ!DS6</f>
        <v>【28.42】</v>
      </c>
      <c r="N85" s="12" t="str">
        <f>データ!ED6</f>
        <v>【0.08】</v>
      </c>
      <c r="O85" s="12" t="str">
        <f>データ!EO6</f>
        <v>【0.02】</v>
      </c>
    </row>
  </sheetData>
  <sheetProtection algorithmName="SHA-512" hashValue="VwUrRjHXOkI81H1/qHk9Z8kLaKZxDTcpU368UxpgolC5g4ApyFjBkt3vl7bVFWR+1XZfn48piHw6s3WRx+o/Eg==" saltValue="dRm7zuaSTVA7/XkG/m2+ZQ=="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2">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2023</v>
      </c>
      <c r="C6" s="19">
        <f t="shared" ref="C6:X6" si="3">C7</f>
        <v>75035</v>
      </c>
      <c r="D6" s="19">
        <f t="shared" si="3"/>
        <v>46</v>
      </c>
      <c r="E6" s="19">
        <f t="shared" si="3"/>
        <v>17</v>
      </c>
      <c r="F6" s="19">
        <f t="shared" si="3"/>
        <v>5</v>
      </c>
      <c r="G6" s="19">
        <f t="shared" si="3"/>
        <v>0</v>
      </c>
      <c r="H6" s="19" t="str">
        <f t="shared" si="3"/>
        <v>福島県　平田村</v>
      </c>
      <c r="I6" s="19" t="str">
        <f t="shared" si="3"/>
        <v>法適用</v>
      </c>
      <c r="J6" s="19" t="str">
        <f t="shared" si="3"/>
        <v>下水道事業</v>
      </c>
      <c r="K6" s="19" t="str">
        <f t="shared" si="3"/>
        <v>農業集落排水</v>
      </c>
      <c r="L6" s="19" t="str">
        <f t="shared" si="3"/>
        <v>F2</v>
      </c>
      <c r="M6" s="19" t="str">
        <f t="shared" si="3"/>
        <v>非設置</v>
      </c>
      <c r="N6" s="20" t="str">
        <f t="shared" si="3"/>
        <v>-</v>
      </c>
      <c r="O6" s="20">
        <f t="shared" si="3"/>
        <v>78.900000000000006</v>
      </c>
      <c r="P6" s="20">
        <f t="shared" si="3"/>
        <v>32.44</v>
      </c>
      <c r="Q6" s="20">
        <f t="shared" si="3"/>
        <v>100</v>
      </c>
      <c r="R6" s="20">
        <f t="shared" si="3"/>
        <v>4400</v>
      </c>
      <c r="S6" s="20">
        <f t="shared" si="3"/>
        <v>5512</v>
      </c>
      <c r="T6" s="20">
        <f t="shared" si="3"/>
        <v>93.42</v>
      </c>
      <c r="U6" s="20">
        <f t="shared" si="3"/>
        <v>59</v>
      </c>
      <c r="V6" s="20">
        <f t="shared" si="3"/>
        <v>1766</v>
      </c>
      <c r="W6" s="20">
        <f t="shared" si="3"/>
        <v>2.17</v>
      </c>
      <c r="X6" s="20">
        <f t="shared" si="3"/>
        <v>813.82</v>
      </c>
      <c r="Y6" s="21" t="str">
        <f>IF(Y7="",NA(),Y7)</f>
        <v>-</v>
      </c>
      <c r="Z6" s="21" t="str">
        <f t="shared" ref="Z6:AH6" si="4">IF(Z7="",NA(),Z7)</f>
        <v>-</v>
      </c>
      <c r="AA6" s="21" t="str">
        <f t="shared" si="4"/>
        <v>-</v>
      </c>
      <c r="AB6" s="21" t="str">
        <f t="shared" si="4"/>
        <v>-</v>
      </c>
      <c r="AC6" s="21">
        <f t="shared" si="4"/>
        <v>113.01</v>
      </c>
      <c r="AD6" s="21" t="str">
        <f t="shared" si="4"/>
        <v>-</v>
      </c>
      <c r="AE6" s="21" t="str">
        <f t="shared" si="4"/>
        <v>-</v>
      </c>
      <c r="AF6" s="21" t="str">
        <f t="shared" si="4"/>
        <v>-</v>
      </c>
      <c r="AG6" s="21" t="str">
        <f t="shared" si="4"/>
        <v>-</v>
      </c>
      <c r="AH6" s="21">
        <f t="shared" si="4"/>
        <v>106.35</v>
      </c>
      <c r="AI6" s="20" t="str">
        <f>IF(AI7="","",IF(AI7="-","【-】","【"&amp;SUBSTITUTE(TEXT(AI7,"#,##0.00"),"-","△")&amp;"】"))</f>
        <v>【104.44】</v>
      </c>
      <c r="AJ6" s="21" t="str">
        <f>IF(AJ7="",NA(),AJ7)</f>
        <v>-</v>
      </c>
      <c r="AK6" s="21" t="str">
        <f t="shared" ref="AK6:AS6" si="5">IF(AK7="",NA(),AK7)</f>
        <v>-</v>
      </c>
      <c r="AL6" s="21" t="str">
        <f t="shared" si="5"/>
        <v>-</v>
      </c>
      <c r="AM6" s="21" t="str">
        <f t="shared" si="5"/>
        <v>-</v>
      </c>
      <c r="AN6" s="20">
        <f t="shared" si="5"/>
        <v>0</v>
      </c>
      <c r="AO6" s="21" t="str">
        <f t="shared" si="5"/>
        <v>-</v>
      </c>
      <c r="AP6" s="21" t="str">
        <f t="shared" si="5"/>
        <v>-</v>
      </c>
      <c r="AQ6" s="21" t="str">
        <f t="shared" si="5"/>
        <v>-</v>
      </c>
      <c r="AR6" s="21" t="str">
        <f t="shared" si="5"/>
        <v>-</v>
      </c>
      <c r="AS6" s="21">
        <f t="shared" si="5"/>
        <v>129.88999999999999</v>
      </c>
      <c r="AT6" s="20" t="str">
        <f>IF(AT7="","",IF(AT7="-","【-】","【"&amp;SUBSTITUTE(TEXT(AT7,"#,##0.00"),"-","△")&amp;"】"))</f>
        <v>【124.06】</v>
      </c>
      <c r="AU6" s="21" t="str">
        <f>IF(AU7="",NA(),AU7)</f>
        <v>-</v>
      </c>
      <c r="AV6" s="21" t="str">
        <f t="shared" ref="AV6:BD6" si="6">IF(AV7="",NA(),AV7)</f>
        <v>-</v>
      </c>
      <c r="AW6" s="21" t="str">
        <f t="shared" si="6"/>
        <v>-</v>
      </c>
      <c r="AX6" s="21" t="str">
        <f t="shared" si="6"/>
        <v>-</v>
      </c>
      <c r="AY6" s="21">
        <f t="shared" si="6"/>
        <v>36.119999999999997</v>
      </c>
      <c r="AZ6" s="21" t="str">
        <f t="shared" si="6"/>
        <v>-</v>
      </c>
      <c r="BA6" s="21" t="str">
        <f t="shared" si="6"/>
        <v>-</v>
      </c>
      <c r="BB6" s="21" t="str">
        <f t="shared" si="6"/>
        <v>-</v>
      </c>
      <c r="BC6" s="21" t="str">
        <f t="shared" si="6"/>
        <v>-</v>
      </c>
      <c r="BD6" s="21">
        <f t="shared" si="6"/>
        <v>44.04</v>
      </c>
      <c r="BE6" s="20" t="str">
        <f>IF(BE7="","",IF(BE7="-","【-】","【"&amp;SUBSTITUTE(TEXT(BE7,"#,##0.00"),"-","△")&amp;"】"))</f>
        <v>【42.02】</v>
      </c>
      <c r="BF6" s="21" t="str">
        <f>IF(BF7="",NA(),BF7)</f>
        <v>-</v>
      </c>
      <c r="BG6" s="21" t="str">
        <f t="shared" ref="BG6:BO6" si="7">IF(BG7="",NA(),BG7)</f>
        <v>-</v>
      </c>
      <c r="BH6" s="21" t="str">
        <f t="shared" si="7"/>
        <v>-</v>
      </c>
      <c r="BI6" s="21" t="str">
        <f t="shared" si="7"/>
        <v>-</v>
      </c>
      <c r="BJ6" s="20">
        <f t="shared" si="7"/>
        <v>0</v>
      </c>
      <c r="BK6" s="21" t="str">
        <f t="shared" si="7"/>
        <v>-</v>
      </c>
      <c r="BL6" s="21" t="str">
        <f t="shared" si="7"/>
        <v>-</v>
      </c>
      <c r="BM6" s="21" t="str">
        <f t="shared" si="7"/>
        <v>-</v>
      </c>
      <c r="BN6" s="21" t="str">
        <f t="shared" si="7"/>
        <v>-</v>
      </c>
      <c r="BO6" s="21">
        <f t="shared" si="7"/>
        <v>839.21</v>
      </c>
      <c r="BP6" s="20" t="str">
        <f>IF(BP7="","",IF(BP7="-","【-】","【"&amp;SUBSTITUTE(TEXT(BP7,"#,##0.00"),"-","△")&amp;"】"))</f>
        <v>【785.10】</v>
      </c>
      <c r="BQ6" s="21" t="str">
        <f>IF(BQ7="",NA(),BQ7)</f>
        <v>-</v>
      </c>
      <c r="BR6" s="21" t="str">
        <f t="shared" ref="BR6:BZ6" si="8">IF(BR7="",NA(),BR7)</f>
        <v>-</v>
      </c>
      <c r="BS6" s="21" t="str">
        <f t="shared" si="8"/>
        <v>-</v>
      </c>
      <c r="BT6" s="21" t="str">
        <f t="shared" si="8"/>
        <v>-</v>
      </c>
      <c r="BU6" s="21">
        <f t="shared" si="8"/>
        <v>79.7</v>
      </c>
      <c r="BV6" s="21" t="str">
        <f t="shared" si="8"/>
        <v>-</v>
      </c>
      <c r="BW6" s="21" t="str">
        <f t="shared" si="8"/>
        <v>-</v>
      </c>
      <c r="BX6" s="21" t="str">
        <f t="shared" si="8"/>
        <v>-</v>
      </c>
      <c r="BY6" s="21" t="str">
        <f t="shared" si="8"/>
        <v>-</v>
      </c>
      <c r="BZ6" s="21">
        <f t="shared" si="8"/>
        <v>52.05</v>
      </c>
      <c r="CA6" s="20" t="str">
        <f>IF(CA7="","",IF(CA7="-","【-】","【"&amp;SUBSTITUTE(TEXT(CA7,"#,##0.00"),"-","△")&amp;"】"))</f>
        <v>【56.93】</v>
      </c>
      <c r="CB6" s="21" t="str">
        <f>IF(CB7="",NA(),CB7)</f>
        <v>-</v>
      </c>
      <c r="CC6" s="21" t="str">
        <f t="shared" ref="CC6:CK6" si="9">IF(CC7="",NA(),CC7)</f>
        <v>-</v>
      </c>
      <c r="CD6" s="21" t="str">
        <f t="shared" si="9"/>
        <v>-</v>
      </c>
      <c r="CE6" s="21" t="str">
        <f t="shared" si="9"/>
        <v>-</v>
      </c>
      <c r="CF6" s="21">
        <f t="shared" si="9"/>
        <v>271.45</v>
      </c>
      <c r="CG6" s="21" t="str">
        <f t="shared" si="9"/>
        <v>-</v>
      </c>
      <c r="CH6" s="21" t="str">
        <f t="shared" si="9"/>
        <v>-</v>
      </c>
      <c r="CI6" s="21" t="str">
        <f t="shared" si="9"/>
        <v>-</v>
      </c>
      <c r="CJ6" s="21" t="str">
        <f t="shared" si="9"/>
        <v>-</v>
      </c>
      <c r="CK6" s="21">
        <f t="shared" si="9"/>
        <v>301.86</v>
      </c>
      <c r="CL6" s="20" t="str">
        <f>IF(CL7="","",IF(CL7="-","【-】","【"&amp;SUBSTITUTE(TEXT(CL7,"#,##0.00"),"-","△")&amp;"】"))</f>
        <v>【271.15】</v>
      </c>
      <c r="CM6" s="21" t="str">
        <f>IF(CM7="",NA(),CM7)</f>
        <v>-</v>
      </c>
      <c r="CN6" s="21" t="str">
        <f t="shared" ref="CN6:CV6" si="10">IF(CN7="",NA(),CN7)</f>
        <v>-</v>
      </c>
      <c r="CO6" s="21" t="str">
        <f t="shared" si="10"/>
        <v>-</v>
      </c>
      <c r="CP6" s="21" t="str">
        <f t="shared" si="10"/>
        <v>-</v>
      </c>
      <c r="CQ6" s="21">
        <f t="shared" si="10"/>
        <v>42.25</v>
      </c>
      <c r="CR6" s="21" t="str">
        <f t="shared" si="10"/>
        <v>-</v>
      </c>
      <c r="CS6" s="21" t="str">
        <f t="shared" si="10"/>
        <v>-</v>
      </c>
      <c r="CT6" s="21" t="str">
        <f t="shared" si="10"/>
        <v>-</v>
      </c>
      <c r="CU6" s="21" t="str">
        <f t="shared" si="10"/>
        <v>-</v>
      </c>
      <c r="CV6" s="21">
        <f t="shared" si="10"/>
        <v>46.25</v>
      </c>
      <c r="CW6" s="20" t="str">
        <f>IF(CW7="","",IF(CW7="-","【-】","【"&amp;SUBSTITUTE(TEXT(CW7,"#,##0.00"),"-","△")&amp;"】"))</f>
        <v>【49.87】</v>
      </c>
      <c r="CX6" s="21" t="str">
        <f>IF(CX7="",NA(),CX7)</f>
        <v>-</v>
      </c>
      <c r="CY6" s="21" t="str">
        <f t="shared" ref="CY6:DG6" si="11">IF(CY7="",NA(),CY7)</f>
        <v>-</v>
      </c>
      <c r="CZ6" s="21" t="str">
        <f t="shared" si="11"/>
        <v>-</v>
      </c>
      <c r="DA6" s="21" t="str">
        <f t="shared" si="11"/>
        <v>-</v>
      </c>
      <c r="DB6" s="21">
        <f t="shared" si="11"/>
        <v>83.13</v>
      </c>
      <c r="DC6" s="21" t="str">
        <f t="shared" si="11"/>
        <v>-</v>
      </c>
      <c r="DD6" s="21" t="str">
        <f t="shared" si="11"/>
        <v>-</v>
      </c>
      <c r="DE6" s="21" t="str">
        <f t="shared" si="11"/>
        <v>-</v>
      </c>
      <c r="DF6" s="21" t="str">
        <f t="shared" si="11"/>
        <v>-</v>
      </c>
      <c r="DG6" s="21">
        <f t="shared" si="11"/>
        <v>83.96</v>
      </c>
      <c r="DH6" s="20" t="str">
        <f>IF(DH7="","",IF(DH7="-","【-】","【"&amp;SUBSTITUTE(TEXT(DH7,"#,##0.00"),"-","△")&amp;"】"))</f>
        <v>【87.54】</v>
      </c>
      <c r="DI6" s="21" t="str">
        <f>IF(DI7="",NA(),DI7)</f>
        <v>-</v>
      </c>
      <c r="DJ6" s="21" t="str">
        <f t="shared" ref="DJ6:DR6" si="12">IF(DJ7="",NA(),DJ7)</f>
        <v>-</v>
      </c>
      <c r="DK6" s="21" t="str">
        <f t="shared" si="12"/>
        <v>-</v>
      </c>
      <c r="DL6" s="21" t="str">
        <f t="shared" si="12"/>
        <v>-</v>
      </c>
      <c r="DM6" s="21">
        <f t="shared" si="12"/>
        <v>5.79</v>
      </c>
      <c r="DN6" s="21" t="str">
        <f t="shared" si="12"/>
        <v>-</v>
      </c>
      <c r="DO6" s="21" t="str">
        <f t="shared" si="12"/>
        <v>-</v>
      </c>
      <c r="DP6" s="21" t="str">
        <f t="shared" si="12"/>
        <v>-</v>
      </c>
      <c r="DQ6" s="21" t="str">
        <f t="shared" si="12"/>
        <v>-</v>
      </c>
      <c r="DR6" s="21">
        <f t="shared" si="12"/>
        <v>25.46</v>
      </c>
      <c r="DS6" s="20" t="str">
        <f>IF(DS7="","",IF(DS7="-","【-】","【"&amp;SUBSTITUTE(TEXT(DS7,"#,##0.00"),"-","△")&amp;"】"))</f>
        <v>【28.42】</v>
      </c>
      <c r="DT6" s="21" t="str">
        <f>IF(DT7="",NA(),DT7)</f>
        <v>-</v>
      </c>
      <c r="DU6" s="21" t="str">
        <f t="shared" ref="DU6:EC6" si="13">IF(DU7="",NA(),DU7)</f>
        <v>-</v>
      </c>
      <c r="DV6" s="21" t="str">
        <f t="shared" si="13"/>
        <v>-</v>
      </c>
      <c r="DW6" s="21" t="str">
        <f t="shared" si="13"/>
        <v>-</v>
      </c>
      <c r="DX6" s="20">
        <f t="shared" si="13"/>
        <v>0</v>
      </c>
      <c r="DY6" s="21" t="str">
        <f t="shared" si="13"/>
        <v>-</v>
      </c>
      <c r="DZ6" s="21" t="str">
        <f t="shared" si="13"/>
        <v>-</v>
      </c>
      <c r="EA6" s="21" t="str">
        <f t="shared" si="13"/>
        <v>-</v>
      </c>
      <c r="EB6" s="21" t="str">
        <f t="shared" si="13"/>
        <v>-</v>
      </c>
      <c r="EC6" s="21">
        <f t="shared" si="13"/>
        <v>0.19</v>
      </c>
      <c r="ED6" s="20" t="str">
        <f>IF(ED7="","",IF(ED7="-","【-】","【"&amp;SUBSTITUTE(TEXT(ED7,"#,##0.00"),"-","△")&amp;"】"))</f>
        <v>【0.08】</v>
      </c>
      <c r="EE6" s="21" t="str">
        <f>IF(EE7="",NA(),EE7)</f>
        <v>-</v>
      </c>
      <c r="EF6" s="21" t="str">
        <f t="shared" ref="EF6:EN6" si="14">IF(EF7="",NA(),EF7)</f>
        <v>-</v>
      </c>
      <c r="EG6" s="21" t="str">
        <f t="shared" si="14"/>
        <v>-</v>
      </c>
      <c r="EH6" s="21" t="str">
        <f t="shared" si="14"/>
        <v>-</v>
      </c>
      <c r="EI6" s="20">
        <f t="shared" si="14"/>
        <v>0</v>
      </c>
      <c r="EJ6" s="21" t="str">
        <f t="shared" si="14"/>
        <v>-</v>
      </c>
      <c r="EK6" s="21" t="str">
        <f t="shared" si="14"/>
        <v>-</v>
      </c>
      <c r="EL6" s="21" t="str">
        <f t="shared" si="14"/>
        <v>-</v>
      </c>
      <c r="EM6" s="21" t="str">
        <f t="shared" si="14"/>
        <v>-</v>
      </c>
      <c r="EN6" s="21">
        <f t="shared" si="14"/>
        <v>0.03</v>
      </c>
      <c r="EO6" s="20" t="str">
        <f>IF(EO7="","",IF(EO7="-","【-】","【"&amp;SUBSTITUTE(TEXT(EO7,"#,##0.00"),"-","△")&amp;"】"))</f>
        <v>【0.02】</v>
      </c>
    </row>
    <row r="7" spans="1:148" s="22" customFormat="1" x14ac:dyDescent="0.2">
      <c r="A7" s="14"/>
      <c r="B7" s="23">
        <v>2023</v>
      </c>
      <c r="C7" s="23">
        <v>75035</v>
      </c>
      <c r="D7" s="23">
        <v>46</v>
      </c>
      <c r="E7" s="23">
        <v>17</v>
      </c>
      <c r="F7" s="23">
        <v>5</v>
      </c>
      <c r="G7" s="23">
        <v>0</v>
      </c>
      <c r="H7" s="23" t="s">
        <v>96</v>
      </c>
      <c r="I7" s="23" t="s">
        <v>97</v>
      </c>
      <c r="J7" s="23" t="s">
        <v>98</v>
      </c>
      <c r="K7" s="23" t="s">
        <v>99</v>
      </c>
      <c r="L7" s="23" t="s">
        <v>100</v>
      </c>
      <c r="M7" s="23" t="s">
        <v>101</v>
      </c>
      <c r="N7" s="24" t="s">
        <v>102</v>
      </c>
      <c r="O7" s="24">
        <v>78.900000000000006</v>
      </c>
      <c r="P7" s="24">
        <v>32.44</v>
      </c>
      <c r="Q7" s="24">
        <v>100</v>
      </c>
      <c r="R7" s="24">
        <v>4400</v>
      </c>
      <c r="S7" s="24">
        <v>5512</v>
      </c>
      <c r="T7" s="24">
        <v>93.42</v>
      </c>
      <c r="U7" s="24">
        <v>59</v>
      </c>
      <c r="V7" s="24">
        <v>1766</v>
      </c>
      <c r="W7" s="24">
        <v>2.17</v>
      </c>
      <c r="X7" s="24">
        <v>813.82</v>
      </c>
      <c r="Y7" s="24" t="s">
        <v>102</v>
      </c>
      <c r="Z7" s="24" t="s">
        <v>102</v>
      </c>
      <c r="AA7" s="24" t="s">
        <v>102</v>
      </c>
      <c r="AB7" s="24" t="s">
        <v>102</v>
      </c>
      <c r="AC7" s="24">
        <v>113.01</v>
      </c>
      <c r="AD7" s="24" t="s">
        <v>102</v>
      </c>
      <c r="AE7" s="24" t="s">
        <v>102</v>
      </c>
      <c r="AF7" s="24" t="s">
        <v>102</v>
      </c>
      <c r="AG7" s="24" t="s">
        <v>102</v>
      </c>
      <c r="AH7" s="24">
        <v>106.35</v>
      </c>
      <c r="AI7" s="24">
        <v>104.44</v>
      </c>
      <c r="AJ7" s="24" t="s">
        <v>102</v>
      </c>
      <c r="AK7" s="24" t="s">
        <v>102</v>
      </c>
      <c r="AL7" s="24" t="s">
        <v>102</v>
      </c>
      <c r="AM7" s="24" t="s">
        <v>102</v>
      </c>
      <c r="AN7" s="24">
        <v>0</v>
      </c>
      <c r="AO7" s="24" t="s">
        <v>102</v>
      </c>
      <c r="AP7" s="24" t="s">
        <v>102</v>
      </c>
      <c r="AQ7" s="24" t="s">
        <v>102</v>
      </c>
      <c r="AR7" s="24" t="s">
        <v>102</v>
      </c>
      <c r="AS7" s="24">
        <v>129.88999999999999</v>
      </c>
      <c r="AT7" s="24">
        <v>124.06</v>
      </c>
      <c r="AU7" s="24" t="s">
        <v>102</v>
      </c>
      <c r="AV7" s="24" t="s">
        <v>102</v>
      </c>
      <c r="AW7" s="24" t="s">
        <v>102</v>
      </c>
      <c r="AX7" s="24" t="s">
        <v>102</v>
      </c>
      <c r="AY7" s="24">
        <v>36.119999999999997</v>
      </c>
      <c r="AZ7" s="24" t="s">
        <v>102</v>
      </c>
      <c r="BA7" s="24" t="s">
        <v>102</v>
      </c>
      <c r="BB7" s="24" t="s">
        <v>102</v>
      </c>
      <c r="BC7" s="24" t="s">
        <v>102</v>
      </c>
      <c r="BD7" s="24">
        <v>44.04</v>
      </c>
      <c r="BE7" s="24">
        <v>42.02</v>
      </c>
      <c r="BF7" s="24" t="s">
        <v>102</v>
      </c>
      <c r="BG7" s="24" t="s">
        <v>102</v>
      </c>
      <c r="BH7" s="24" t="s">
        <v>102</v>
      </c>
      <c r="BI7" s="24" t="s">
        <v>102</v>
      </c>
      <c r="BJ7" s="24">
        <v>0</v>
      </c>
      <c r="BK7" s="24" t="s">
        <v>102</v>
      </c>
      <c r="BL7" s="24" t="s">
        <v>102</v>
      </c>
      <c r="BM7" s="24" t="s">
        <v>102</v>
      </c>
      <c r="BN7" s="24" t="s">
        <v>102</v>
      </c>
      <c r="BO7" s="24">
        <v>839.21</v>
      </c>
      <c r="BP7" s="24">
        <v>785.1</v>
      </c>
      <c r="BQ7" s="24" t="s">
        <v>102</v>
      </c>
      <c r="BR7" s="24" t="s">
        <v>102</v>
      </c>
      <c r="BS7" s="24" t="s">
        <v>102</v>
      </c>
      <c r="BT7" s="24" t="s">
        <v>102</v>
      </c>
      <c r="BU7" s="24">
        <v>79.7</v>
      </c>
      <c r="BV7" s="24" t="s">
        <v>102</v>
      </c>
      <c r="BW7" s="24" t="s">
        <v>102</v>
      </c>
      <c r="BX7" s="24" t="s">
        <v>102</v>
      </c>
      <c r="BY7" s="24" t="s">
        <v>102</v>
      </c>
      <c r="BZ7" s="24">
        <v>52.05</v>
      </c>
      <c r="CA7" s="24">
        <v>56.93</v>
      </c>
      <c r="CB7" s="24" t="s">
        <v>102</v>
      </c>
      <c r="CC7" s="24" t="s">
        <v>102</v>
      </c>
      <c r="CD7" s="24" t="s">
        <v>102</v>
      </c>
      <c r="CE7" s="24" t="s">
        <v>102</v>
      </c>
      <c r="CF7" s="24">
        <v>271.45</v>
      </c>
      <c r="CG7" s="24" t="s">
        <v>102</v>
      </c>
      <c r="CH7" s="24" t="s">
        <v>102</v>
      </c>
      <c r="CI7" s="24" t="s">
        <v>102</v>
      </c>
      <c r="CJ7" s="24" t="s">
        <v>102</v>
      </c>
      <c r="CK7" s="24">
        <v>301.86</v>
      </c>
      <c r="CL7" s="24">
        <v>271.14999999999998</v>
      </c>
      <c r="CM7" s="24" t="s">
        <v>102</v>
      </c>
      <c r="CN7" s="24" t="s">
        <v>102</v>
      </c>
      <c r="CO7" s="24" t="s">
        <v>102</v>
      </c>
      <c r="CP7" s="24" t="s">
        <v>102</v>
      </c>
      <c r="CQ7" s="24">
        <v>42.25</v>
      </c>
      <c r="CR7" s="24" t="s">
        <v>102</v>
      </c>
      <c r="CS7" s="24" t="s">
        <v>102</v>
      </c>
      <c r="CT7" s="24" t="s">
        <v>102</v>
      </c>
      <c r="CU7" s="24" t="s">
        <v>102</v>
      </c>
      <c r="CV7" s="24">
        <v>46.25</v>
      </c>
      <c r="CW7" s="24">
        <v>49.87</v>
      </c>
      <c r="CX7" s="24" t="s">
        <v>102</v>
      </c>
      <c r="CY7" s="24" t="s">
        <v>102</v>
      </c>
      <c r="CZ7" s="24" t="s">
        <v>102</v>
      </c>
      <c r="DA7" s="24" t="s">
        <v>102</v>
      </c>
      <c r="DB7" s="24">
        <v>83.13</v>
      </c>
      <c r="DC7" s="24" t="s">
        <v>102</v>
      </c>
      <c r="DD7" s="24" t="s">
        <v>102</v>
      </c>
      <c r="DE7" s="24" t="s">
        <v>102</v>
      </c>
      <c r="DF7" s="24" t="s">
        <v>102</v>
      </c>
      <c r="DG7" s="24">
        <v>83.96</v>
      </c>
      <c r="DH7" s="24">
        <v>87.54</v>
      </c>
      <c r="DI7" s="24" t="s">
        <v>102</v>
      </c>
      <c r="DJ7" s="24" t="s">
        <v>102</v>
      </c>
      <c r="DK7" s="24" t="s">
        <v>102</v>
      </c>
      <c r="DL7" s="24" t="s">
        <v>102</v>
      </c>
      <c r="DM7" s="24">
        <v>5.79</v>
      </c>
      <c r="DN7" s="24" t="s">
        <v>102</v>
      </c>
      <c r="DO7" s="24" t="s">
        <v>102</v>
      </c>
      <c r="DP7" s="24" t="s">
        <v>102</v>
      </c>
      <c r="DQ7" s="24" t="s">
        <v>102</v>
      </c>
      <c r="DR7" s="24">
        <v>25.46</v>
      </c>
      <c r="DS7" s="24">
        <v>28.42</v>
      </c>
      <c r="DT7" s="24" t="s">
        <v>102</v>
      </c>
      <c r="DU7" s="24" t="s">
        <v>102</v>
      </c>
      <c r="DV7" s="24" t="s">
        <v>102</v>
      </c>
      <c r="DW7" s="24" t="s">
        <v>102</v>
      </c>
      <c r="DX7" s="24">
        <v>0</v>
      </c>
      <c r="DY7" s="24" t="s">
        <v>102</v>
      </c>
      <c r="DZ7" s="24" t="s">
        <v>102</v>
      </c>
      <c r="EA7" s="24" t="s">
        <v>102</v>
      </c>
      <c r="EB7" s="24" t="s">
        <v>102</v>
      </c>
      <c r="EC7" s="24">
        <v>0.19</v>
      </c>
      <c r="ED7" s="24">
        <v>0.08</v>
      </c>
      <c r="EE7" s="24" t="s">
        <v>102</v>
      </c>
      <c r="EF7" s="24" t="s">
        <v>102</v>
      </c>
      <c r="EG7" s="24" t="s">
        <v>102</v>
      </c>
      <c r="EH7" s="24" t="s">
        <v>102</v>
      </c>
      <c r="EI7" s="24">
        <v>0</v>
      </c>
      <c r="EJ7" s="24" t="s">
        <v>102</v>
      </c>
      <c r="EK7" s="24" t="s">
        <v>102</v>
      </c>
      <c r="EL7" s="24" t="s">
        <v>102</v>
      </c>
      <c r="EM7" s="24" t="s">
        <v>102</v>
      </c>
      <c r="EN7" s="24">
        <v>0.03</v>
      </c>
      <c r="EO7" s="24">
        <v>0.02</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
      <c r="B11">
        <v>22</v>
      </c>
      <c r="C11">
        <v>21</v>
      </c>
      <c r="D11">
        <v>20</v>
      </c>
      <c r="E11">
        <v>19</v>
      </c>
      <c r="F11">
        <v>18</v>
      </c>
      <c r="G11" t="s">
        <v>108</v>
      </c>
    </row>
    <row r="12" spans="1:148" x14ac:dyDescent="0.2">
      <c r="B12">
        <v>1</v>
      </c>
      <c r="C12">
        <v>1</v>
      </c>
      <c r="D12">
        <v>2</v>
      </c>
      <c r="E12">
        <v>3</v>
      </c>
      <c r="F12">
        <v>4</v>
      </c>
      <c r="G12" t="s">
        <v>109</v>
      </c>
    </row>
    <row r="13" spans="1:148" x14ac:dyDescent="0.2">
      <c r="B13" t="s">
        <v>110</v>
      </c>
      <c r="C13" t="s">
        <v>110</v>
      </c>
      <c r="D13" t="s">
        <v>110</v>
      </c>
      <c r="E13" t="s">
        <v>110</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鴫原 絵梨香</cp:lastModifiedBy>
  <dcterms:modified xsi:type="dcterms:W3CDTF">2025-03-04T08:02:52Z</dcterms:modified>
</cp:coreProperties>
</file>