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2131\Desktop\"/>
    </mc:Choice>
  </mc:AlternateContent>
  <xr:revisionPtr revIDLastSave="0" documentId="13_ncr:1_{838E8255-E8CC-43ED-AF2D-BBC63EE131D2}" xr6:coauthVersionLast="47" xr6:coauthVersionMax="47" xr10:uidLastSave="{00000000-0000-0000-0000-000000000000}"/>
  <workbookProtection workbookAlgorithmName="SHA-512" workbookHashValue="0bs7VJMuQTup1HyDpOwk5X7TVlRrGfqsBXy8XeCvQLwN75RChNnhwwFZ7YOTEsSBWvYRHxdNVwyrpLLs1DIY3w==" workbookSaltValue="XV9pcNRFOS+RUS1UcrxcL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BB10" i="4"/>
  <c r="AT10" i="4"/>
  <c r="AT8" i="4"/>
  <c r="AL8" i="4"/>
  <c r="W8" i="4"/>
  <c r="P8" i="4"/>
  <c r="B6"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<sst xmlns="http://schemas.openxmlformats.org/spreadsheetml/2006/main" count="236" uniqueCount="118">
  <si>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</si>
  <si>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</si>
  <si>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</si>
  <si>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</si>
  <si>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</si>
  <si>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</si>
  <si>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</si>
  <si>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</si>
  <si>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</si>
  <si>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</si>
  <si>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</si>
  <si>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</si>
  <si>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</si>
  <si>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</si>
  <si>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</si>
  <si>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</si>
  <si>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</si>
  <si>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</si>
  <si>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</si>
  <si>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</si>
  <si>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</si>
  <si>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</si>
  <si>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</si>
  <si>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</si>
  <si>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</si>
  <si>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</si>
  <si>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</si>
  <si>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</si>
  <si>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</si>
  <si>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</si>
  <si>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</si>
  <si>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</si>
  <si>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</si>
  <si>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</si>
  <si>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</si>
  <si>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</si>
  <si>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</si>
  <si>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</si>
  <si>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</si>
  <si>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</si>
  <si>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</si>
  <si>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</si>
  <si>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</si>
  <si>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</si>
  <si>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</si>
  <si>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</si>
  <si>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</si>
  <si>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</si>
  <si>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</si>
  <si>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</si>
  <si>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</si>
  <si>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</si>
  <si>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</si>
  <si>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</si>
  <si>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</si>
  <si>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</si>
  <si>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</si>
  <si>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</si>
  <si>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</si>
  <si>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</si>
  <si>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</si>
  <si>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</si>
  <si>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</si>
  <si>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</si>
  <si>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</si>
  <si>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</si>
  <si>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</si>
  <si>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</si>
  <si>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</si>
  <si>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</si>
  <si>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</si>
  <si>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</si>
  <si>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</si>
  <si>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</si>
  <si>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</si>
  <si>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</si>
  <si>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</si>
  <si>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</si>
  <si>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</si>
  <si>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</si>
  <si>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</si>
  <si>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</si>
  <si>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</si>
  <si>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</si>
  <si>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</si>
  <si>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</si>
  <si>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</si>
  <si>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</si>
  <si>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</si>
  <si>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</si>
  <si>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</si>
  <si>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</si>
  <si>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</si>
  <si>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</si>
  <si>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</si>
  <si>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</si>
  <si>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</si>
  <si>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</si>
  <si>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</si>
  <si>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</si>
  <si>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</si>
  <si>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</si>
  <si>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</si>
  <si>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</si>
  <si>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</si>
  <si>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</si>
  <si>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</si>
  <si>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</si>
  <si>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</si>
  <si>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</si>
  <si>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</si>
  <si>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</si>
  <si>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</si>
  <si>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</si>
  <si>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</si>
  <si>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農業集落排水事業は、計画策定時に見込んだ処理人口、処理戸数、処理水量を超えて加入者を増やすことができないため、より効果的な維持管理が求められる事業であり、受益者が限定されることから適正な料金負担も考慮していかなければなりません。</t>
    <phoneticPr fontId="4"/>
  </si>
  <si>
    <t>　農業集落排水施設は、計画対象人口2,230人、計画処理対象戸数405戸という事業規模で平成9年度から供用開始となっており、令和5年度末の処理区域内の人口別接続率が75.24％、戸数別接続率が68.43％となっております。
　収益的収支比率は、赤字を示しており不足する費用については、一般会計からの繰出金によって賄っています。農業集落排水事業は、施設整備が完了していますので投資が必要なければ、地方債の償還が徐々に減少することが見込まれます。
　企業債残高対事業規模比率については、事業が完了しているので年々数値が減少し、資本費平準化債の影響で減少が緩やかになってきています。
　経費回収率及び汚水処理減価については、類似団体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2%程度の伸びとなっている接続率をさらに伸ばせるよう経営の健全化、施設等の効率性の向上に努めてまいります。</t>
    <phoneticPr fontId="4"/>
  </si>
  <si>
    <t>　　農業集落排水施設の供用開始は、平成9年4月となっており、事業開始から27年が経過しています。管渠整備は順次更新工事を行ってきたものの管渠以外の重要施設については、施設本体以外に電気設備や機械設備などが更新時期を迎えています。そのため令和2年度から国の補助事業である機能強化事業に取組み、施設本体、電気設備、機械設備等の更新を実施しました。
今後も本体のきめ細やかなメンテナンスに努めながら、施設の適正な維持管理に努めてまいります。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</si>
</sst>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12-4635-9FCA-232A971922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112-4635-9FCA-232A971922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30.34</c:v>
                </c:pt>
                <c:pt idx="1">
                  <c:v>30.2</c:v>
                </c:pt>
                <c:pt idx="2">
                  <c:v>30.61</c:v>
                </c:pt>
                <c:pt idx="3">
                  <c:v>30.07</c:v>
                </c:pt>
                <c:pt idx="4">
                  <c:v>29.93</c:v>
                </c:pt>
              </c:numCache>
            </c:numRef>
          </c:val>
          <c:extLst>
            <c:ext xmlns:c16="http://schemas.microsoft.com/office/drawing/2014/chart" uri="{C3380CC4-5D6E-409C-BE32-E72D297353CC}">
              <c16:uniqueId val="{00000000-9F54-461B-8452-DC5292B411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F54-461B-8452-DC5292B411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61.3</c:v>
                </c:pt>
                <c:pt idx="1">
                  <c:v>61.11</c:v>
                </c:pt>
                <c:pt idx="2">
                  <c:v>60.28</c:v>
                </c:pt>
                <c:pt idx="3">
                  <c:v>60.41</c:v>
                </c:pt>
                <c:pt idx="4">
                  <c:v>60.14</c:v>
                </c:pt>
              </c:numCache>
            </c:numRef>
          </c:val>
          <c:extLst>
            <c:ext xmlns:c16="http://schemas.microsoft.com/office/drawing/2014/chart" uri="{C3380CC4-5D6E-409C-BE32-E72D297353CC}">
              <c16:uniqueId val="{00000000-183F-4FB5-866B-9742CAEDA6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83F-4FB5-866B-9742CAEDA6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76.510000000000005</c:v>
                </c:pt>
                <c:pt idx="1">
                  <c:v>74.8</c:v>
                </c:pt>
                <c:pt idx="2">
                  <c:v>73.900000000000006</c:v>
                </c:pt>
                <c:pt idx="3">
                  <c:v>71.58</c:v>
                </c:pt>
                <c:pt idx="4">
                  <c:v>83.23</c:v>
                </c:pt>
              </c:numCache>
            </c:numRef>
          </c:val>
          <c:extLst>
            <c:ext xmlns:c16="http://schemas.microsoft.com/office/drawing/2014/chart" uri="{C3380CC4-5D6E-409C-BE32-E72D297353CC}">
              <c16:uniqueId val="{00000000-A8C0-45B8-8D28-0B8DD2E4F6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C0-45B8-8D28-0B8DD2E4F6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0-4DC1-A1D1-0D389150E4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0-4DC1-A1D1-0D389150E4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2-4AE9-956A-055896EFF0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2-4AE9-956A-055896EFF0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7-4CA2-8D52-56108E48F1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7-4CA2-8D52-56108E48F1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EE-4168-BC7D-F256F261D7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EE-4168-BC7D-F256F261D7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1278.56</c:v>
                </c:pt>
                <c:pt idx="1">
                  <c:v>1237.6500000000001</c:v>
                </c:pt>
                <c:pt idx="2">
                  <c:v>1264.67</c:v>
                </c:pt>
                <c:pt idx="3">
                  <c:v>1358.78</c:v>
                </c:pt>
                <c:pt idx="4">
                  <c:v>1425.07</c:v>
                </c:pt>
              </c:numCache>
            </c:numRef>
          </c:val>
          <c:extLst>
            <c:ext xmlns:c16="http://schemas.microsoft.com/office/drawing/2014/chart" uri="{C3380CC4-5D6E-409C-BE32-E72D297353CC}">
              <c16:uniqueId val="{00000000-3E8D-4481-99AB-7003DD39ED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E8D-4481-99AB-7003DD39ED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43.4</c:v>
                </c:pt>
                <c:pt idx="1">
                  <c:v>48.76</c:v>
                </c:pt>
                <c:pt idx="2">
                  <c:v>48.77</c:v>
                </c:pt>
                <c:pt idx="3">
                  <c:v>36.74</c:v>
                </c:pt>
                <c:pt idx="4">
                  <c:v>42.99</c:v>
                </c:pt>
              </c:numCache>
            </c:numRef>
          </c:val>
          <c:extLst>
            <c:ext xmlns:c16="http://schemas.microsoft.com/office/drawing/2014/chart" uri="{C3380CC4-5D6E-409C-BE32-E72D297353CC}">
              <c16:uniqueId val="{00000000-EC47-4604-9651-8A0071C40D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C47-4604-9651-8A0071C40D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367.12</c:v>
                </c:pt>
                <c:pt idx="1">
                  <c:v>327.62</c:v>
                </c:pt>
                <c:pt idx="2">
                  <c:v>326.54000000000002</c:v>
                </c:pt>
                <c:pt idx="3">
                  <c:v>434.17</c:v>
                </c:pt>
                <c:pt idx="4">
                  <c:v>358.13</c:v>
                </c:pt>
              </c:numCache>
            </c:numRef>
          </c:val>
          <c:extLst>
            <c:ext xmlns:c16="http://schemas.microsoft.com/office/drawing/2014/chart" uri="{C3380CC4-5D6E-409C-BE32-E72D297353CC}">
              <c16:uniqueId val="{00000000-630F-4D7A-A127-DA87E14B49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30F-4D7A-A127-DA87E14B49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K37" zoomScale="68" zoomScaleNormal="68"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棚倉町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13011</v>
      </c>
      <c r="AM8" s="41"/>
      <c r="AN8" s="41"/>
      <c r="AO8" s="41"/>
      <c r="AP8" s="41"/>
      <c r="AQ8" s="41"/>
      <c r="AR8" s="41"/>
      <c r="AS8" s="41"/>
      <c r="AT8" s="34">
        <f>データ!T6</f>
        <v>159.93</v>
      </c>
      <c r="AU8" s="34"/>
      <c r="AV8" s="34"/>
      <c r="AW8" s="34"/>
      <c r="AX8" s="34"/>
      <c r="AY8" s="34"/>
      <c r="AZ8" s="34"/>
      <c r="BA8" s="34"/>
      <c r="BB8" s="34">
        <f>データ!U6</f>
        <v>81.349999999999994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13.36</v>
      </c>
      <c r="Q10" s="34"/>
      <c r="R10" s="34"/>
      <c r="S10" s="34"/>
      <c r="T10" s="34"/>
      <c r="U10" s="34"/>
      <c r="V10" s="34"/>
      <c r="W10" s="34">
        <f>データ!Q6</f>
        <v>90.95</v>
      </c>
      <c r="X10" s="34"/>
      <c r="Y10" s="34"/>
      <c r="Z10" s="34"/>
      <c r="AA10" s="34"/>
      <c r="AB10" s="34"/>
      <c r="AC10" s="34"/>
      <c r="AD10" s="41">
        <f>データ!R6</f>
        <v>2882</v>
      </c>
      <c r="AE10" s="41"/>
      <c r="AF10" s="41"/>
      <c r="AG10" s="41"/>
      <c r="AH10" s="41"/>
      <c r="AI10" s="41"/>
      <c r="AJ10" s="41"/>
      <c r="AK10" s="2"/>
      <c r="AL10" s="41">
        <f>データ!V6</f>
        <v>1726</v>
      </c>
      <c r="AM10" s="41"/>
      <c r="AN10" s="41"/>
      <c r="AO10" s="41"/>
      <c r="AP10" s="41"/>
      <c r="AQ10" s="41"/>
      <c r="AR10" s="41"/>
      <c r="AS10" s="41"/>
      <c r="AT10" s="34">
        <f>データ!W6</f>
        <v>2.4700000000000002</v>
      </c>
      <c r="AU10" s="34"/>
      <c r="AV10" s="34"/>
      <c r="AW10" s="34"/>
      <c r="AX10" s="34"/>
      <c r="AY10" s="34"/>
      <c r="AZ10" s="34"/>
      <c r="BA10" s="34"/>
      <c r="BB10" s="34">
        <f>データ!X6</f>
        <v>698.79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ipqAP4dYef6vNr8yf3HcpHYpqClGfiWiBcIG5kesZXvLEt+HYYqjBZoQorn2BVo0JYTT3Zz7CHR8OfySEMocYQ==" saltValue="EQR7gUn4ruzHpmhxQvtN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74811</v>
      </c>
      <c r="D6" s="19">
        <f t="shared" si="3"/>
        <v>47</v>
      </c>
      <c r="E6" s="19">
        <f t="shared" si="3"/>
        <v>17</v>
      </c>
      <c r="F6" s="19">
        <f t="shared" si="3"/>
        <v>5</v>
      </c>
      <c r="G6" s="19">
        <f t="shared" si="3"/>
        <v>0</v>
      </c>
      <c r="H6" s="19" t="str">
        <f t="shared" si="3"/>
        <v>福島県　棚倉町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13.36</v>
      </c>
      <c r="Q6" s="20">
        <f t="shared" si="3"/>
        <v>90.95</v>
      </c>
      <c r="R6" s="20">
        <f t="shared" si="3"/>
        <v>2882</v>
      </c>
      <c r="S6" s="20">
        <f t="shared" si="3"/>
        <v>13011</v>
      </c>
      <c r="T6" s="20">
        <f t="shared" si="3"/>
        <v>159.93</v>
      </c>
      <c r="U6" s="20">
        <f t="shared" si="3"/>
        <v>81.349999999999994</v>
      </c>
      <c r="V6" s="20">
        <f t="shared" si="3"/>
        <v>1726</v>
      </c>
      <c r="W6" s="20">
        <f t="shared" si="3"/>
        <v>2.4700000000000002</v>
      </c>
      <c r="X6" s="20">
        <f t="shared" si="3"/>
        <v>698.79</v>
      </c>
      <c r="Y6" s="21">
        <f>IF(Y7="",NA(),Y7)</f>
        <v>76.510000000000005</v>
      </c>
      <c r="Z6" s="21">
        <f t="shared" ref="Z6:AH6" si="4">IF(Z7="",NA(),Z7)</f>
        <v>74.8</v>
      </c>
      <c r="AA6" s="21">
        <f t="shared" si="4"/>
        <v>73.900000000000006</v>
      </c>
      <c r="AB6" s="21">
        <f t="shared" si="4"/>
        <v>71.58</v>
      </c>
      <c r="AC6" s="21">
        <f t="shared" si="4"/>
        <v>83.23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1278.56</v>
      </c>
      <c r="BG6" s="21">
        <f t="shared" ref="BG6:BO6" si="7">IF(BG7="",NA(),BG7)</f>
        <v>1237.6500000000001</v>
      </c>
      <c r="BH6" s="21">
        <f t="shared" si="7"/>
        <v>1264.67</v>
      </c>
      <c r="BI6" s="21">
        <f t="shared" si="7"/>
        <v>1358.78</v>
      </c>
      <c r="BJ6" s="21">
        <f t="shared" si="7"/>
        <v>1425.07</v>
      </c>
      <c r="BK6" s="21">
        <f t="shared" si="7"/>
        <v>826.83</v>
      </c>
      <c r="BL6" s="21">
        <f t="shared" si="7"/>
        <v>867.83</v>
      </c>
      <c r="BM6" s="21">
        <f t="shared" si="7"/>
        <v>791.76</v>
      </c>
      <c r="BN6" s="21">
        <f t="shared" si="7"/>
        <v>900.82</v>
      </c>
      <c r="BO6" s="21">
        <f t="shared" si="7"/>
        <v>839.21</v>
      </c>
      <c r="BP6" s="20" t="str">
        <f>IF(BP7="","",IF(BP7="-","【-】","【"&amp;SUBSTITUTE(TEXT(BP7,"#,##0.00"),"-","△")&amp;"】"))</f>
        <v>【785.10】</v>
      </c>
      <c r="BQ6" s="21">
        <f>IF(BQ7="",NA(),BQ7)</f>
        <v>43.4</v>
      </c>
      <c r="BR6" s="21">
        <f t="shared" ref="BR6:BZ6" si="8">IF(BR7="",NA(),BR7)</f>
        <v>48.76</v>
      </c>
      <c r="BS6" s="21">
        <f t="shared" si="8"/>
        <v>48.77</v>
      </c>
      <c r="BT6" s="21">
        <f t="shared" si="8"/>
        <v>36.74</v>
      </c>
      <c r="BU6" s="21">
        <f t="shared" si="8"/>
        <v>42.99</v>
      </c>
      <c r="BV6" s="21">
        <f t="shared" si="8"/>
        <v>57.31</v>
      </c>
      <c r="BW6" s="21">
        <f t="shared" si="8"/>
        <v>57.08</v>
      </c>
      <c r="BX6" s="21">
        <f t="shared" si="8"/>
        <v>56.26</v>
      </c>
      <c r="BY6" s="21">
        <f t="shared" si="8"/>
        <v>52.94</v>
      </c>
      <c r="BZ6" s="21">
        <f t="shared" si="8"/>
        <v>52.05</v>
      </c>
      <c r="CA6" s="20" t="str">
        <f>IF(CA7="","",IF(CA7="-","【-】","【"&amp;SUBSTITUTE(TEXT(CA7,"#,##0.00"),"-","△")&amp;"】"))</f>
        <v>【56.93】</v>
      </c>
      <c r="CB6" s="21">
        <f>IF(CB7="",NA(),CB7)</f>
        <v>367.12</v>
      </c>
      <c r="CC6" s="21">
        <f t="shared" ref="CC6:CK6" si="9">IF(CC7="",NA(),CC7)</f>
        <v>327.62</v>
      </c>
      <c r="CD6" s="21">
        <f t="shared" si="9"/>
        <v>326.54000000000002</v>
      </c>
      <c r="CE6" s="21">
        <f t="shared" si="9"/>
        <v>434.17</v>
      </c>
      <c r="CF6" s="21">
        <f t="shared" si="9"/>
        <v>358.13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30.34</v>
      </c>
      <c r="CN6" s="21">
        <f t="shared" ref="CN6:CV6" si="10">IF(CN7="",NA(),CN7)</f>
        <v>30.2</v>
      </c>
      <c r="CO6" s="21">
        <f t="shared" si="10"/>
        <v>30.61</v>
      </c>
      <c r="CP6" s="21">
        <f t="shared" si="10"/>
        <v>30.07</v>
      </c>
      <c r="CQ6" s="21">
        <f t="shared" si="10"/>
        <v>29.93</v>
      </c>
      <c r="CR6" s="21">
        <f t="shared" si="10"/>
        <v>50.14</v>
      </c>
      <c r="CS6" s="21">
        <f t="shared" si="10"/>
        <v>54.83</v>
      </c>
      <c r="CT6" s="21">
        <f t="shared" si="10"/>
        <v>66.53</v>
      </c>
      <c r="CU6" s="21">
        <f t="shared" si="10"/>
        <v>52.35</v>
      </c>
      <c r="CV6" s="21">
        <f t="shared" si="10"/>
        <v>46.25</v>
      </c>
      <c r="CW6" s="20" t="str">
        <f>IF(CW7="","",IF(CW7="-","【-】","【"&amp;SUBSTITUTE(TEXT(CW7,"#,##0.00"),"-","△")&amp;"】"))</f>
        <v>【49.87】</v>
      </c>
      <c r="CX6" s="21">
        <f>IF(CX7="",NA(),CX7)</f>
        <v>61.3</v>
      </c>
      <c r="CY6" s="21">
        <f t="shared" ref="CY6:DG6" si="11">IF(CY7="",NA(),CY7)</f>
        <v>61.11</v>
      </c>
      <c r="CZ6" s="21">
        <f t="shared" si="11"/>
        <v>60.28</v>
      </c>
      <c r="DA6" s="21">
        <f t="shared" si="11"/>
        <v>60.41</v>
      </c>
      <c r="DB6" s="21">
        <f t="shared" si="11"/>
        <v>60.14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74811</v>
      </c>
      <c r="D7" s="23">
        <v>47</v>
      </c>
      <c r="E7" s="23">
        <v>17</v>
      </c>
      <c r="F7" s="23">
        <v>5</v>
      </c>
      <c r="G7" s="23">
        <v>0</v>
      </c>
      <c r="H7" s="23" t="s">
        <v>97</v>
      </c>
      <c r="I7" s="23" t="s">
        <v>98</v>
      </c>
      <c r="J7" s="23" t="s">
        <v>99</v>
      </c>
      <c r="K7" s="23" t="s">
        <v>100</v>
      </c>
      <c r="L7" s="23" t="s">
        <v>101</v>
      </c>
      <c r="M7" s="23" t="s">
        <v>102</v>
      </c>
      <c r="N7" s="24" t="s">
        <v>103</v>
      </c>
      <c r="O7" s="24" t="s">
        <v>104</v>
      </c>
      <c r="P7" s="24">
        <v>13.36</v>
      </c>
      <c r="Q7" s="24">
        <v>90.95</v>
      </c>
      <c r="R7" s="24">
        <v>2882</v>
      </c>
      <c r="S7" s="24">
        <v>13011</v>
      </c>
      <c r="T7" s="24">
        <v>159.93</v>
      </c>
      <c r="U7" s="24">
        <v>81.349999999999994</v>
      </c>
      <c r="V7" s="24">
        <v>1726</v>
      </c>
      <c r="W7" s="24">
        <v>2.4700000000000002</v>
      </c>
      <c r="X7" s="24">
        <v>698.79</v>
      </c>
      <c r="Y7" s="24">
        <v>76.510000000000005</v>
      </c>
      <c r="Z7" s="24">
        <v>74.8</v>
      </c>
      <c r="AA7" s="24">
        <v>73.900000000000006</v>
      </c>
      <c r="AB7" s="24">
        <v>71.58</v>
      </c>
      <c r="AC7" s="24">
        <v>83.23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1278.56</v>
      </c>
      <c r="BG7" s="24">
        <v>1237.6500000000001</v>
      </c>
      <c r="BH7" s="24">
        <v>1264.67</v>
      </c>
      <c r="BI7" s="24">
        <v>1358.78</v>
      </c>
      <c r="BJ7" s="24">
        <v>1425.07</v>
      </c>
      <c r="BK7" s="24">
        <v>826.83</v>
      </c>
      <c r="BL7" s="24">
        <v>867.83</v>
      </c>
      <c r="BM7" s="24">
        <v>791.76</v>
      </c>
      <c r="BN7" s="24">
        <v>900.82</v>
      </c>
      <c r="BO7" s="24">
        <v>839.21</v>
      </c>
      <c r="BP7" s="24">
        <v>785.1</v>
      </c>
      <c r="BQ7" s="24">
        <v>43.4</v>
      </c>
      <c r="BR7" s="24">
        <v>48.76</v>
      </c>
      <c r="BS7" s="24">
        <v>48.77</v>
      </c>
      <c r="BT7" s="24">
        <v>36.74</v>
      </c>
      <c r="BU7" s="24">
        <v>42.99</v>
      </c>
      <c r="BV7" s="24">
        <v>57.31</v>
      </c>
      <c r="BW7" s="24">
        <v>57.08</v>
      </c>
      <c r="BX7" s="24">
        <v>56.26</v>
      </c>
      <c r="BY7" s="24">
        <v>52.94</v>
      </c>
      <c r="BZ7" s="24">
        <v>52.05</v>
      </c>
      <c r="CA7" s="24">
        <v>56.93</v>
      </c>
      <c r="CB7" s="24">
        <v>367.12</v>
      </c>
      <c r="CC7" s="24">
        <v>327.62</v>
      </c>
      <c r="CD7" s="24">
        <v>326.54000000000002</v>
      </c>
      <c r="CE7" s="24">
        <v>434.17</v>
      </c>
      <c r="CF7" s="24">
        <v>358.13</v>
      </c>
      <c r="CG7" s="24">
        <v>273.52</v>
      </c>
      <c r="CH7" s="24">
        <v>274.99</v>
      </c>
      <c r="CI7" s="24">
        <v>282.08999999999997</v>
      </c>
      <c r="CJ7" s="24">
        <v>303.27999999999997</v>
      </c>
      <c r="CK7" s="24">
        <v>301.86</v>
      </c>
      <c r="CL7" s="24">
        <v>271.14999999999998</v>
      </c>
      <c r="CM7" s="24">
        <v>30.34</v>
      </c>
      <c r="CN7" s="24">
        <v>30.2</v>
      </c>
      <c r="CO7" s="24">
        <v>30.61</v>
      </c>
      <c r="CP7" s="24">
        <v>30.07</v>
      </c>
      <c r="CQ7" s="24">
        <v>29.93</v>
      </c>
      <c r="CR7" s="24">
        <v>50.14</v>
      </c>
      <c r="CS7" s="24">
        <v>54.83</v>
      </c>
      <c r="CT7" s="24">
        <v>66.53</v>
      </c>
      <c r="CU7" s="24">
        <v>52.35</v>
      </c>
      <c r="CV7" s="24">
        <v>46.25</v>
      </c>
      <c r="CW7" s="24">
        <v>49.87</v>
      </c>
      <c r="CX7" s="24">
        <v>61.3</v>
      </c>
      <c r="CY7" s="24">
        <v>61.11</v>
      </c>
      <c r="CZ7" s="24">
        <v>60.28</v>
      </c>
      <c r="DA7" s="24">
        <v>60.41</v>
      </c>
      <c r="DB7" s="24">
        <v>60.14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U2131</cp:lastModifiedBy>
  <dcterms:created xsi:type="dcterms:W3CDTF">2025-01-24T07:33:29Z</dcterms:created>
  <dcterms:modified xsi:type="dcterms:W3CDTF">2025-02-04T00:37:53Z</dcterms:modified>
  <cp:category/>
</cp:coreProperties>
</file>