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デスクトップより\財政・総務関係\02_一般文書及びメール関係\02_令和\R6\★★20250123【照会_2月5日（水）期限】公営企業に係る経営比較分析表（令和5年度決算）の分析等について\各担当回答\02_集排\"/>
    </mc:Choice>
  </mc:AlternateContent>
  <workbookProtection workbookAlgorithmName="SHA-512" workbookHashValue="6D0bEIJGtwHmnhrIwkdK1d4xwW2F9nTkXJqLhQNLMwAOS+/Bl2TADx8dY/YtmKwC1Wqh/LDvuY2mFw4Q6DUeRw==" workbookSaltValue="oBG3eTT2qTfClsIgCqm2ig==" workbookSpinCount="100000" lockStructure="1"/>
  <bookViews>
    <workbookView xWindow="0" yWindow="0" windowWidth="19200" windowHeight="1117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 r="I8" i="4"/>
</calcChain>
</file>

<file path=xl/sharedStrings.xml><?xml version="1.0" encoding="utf-8"?>
<sst xmlns="http://schemas.openxmlformats.org/spreadsheetml/2006/main" count="319" uniqueCount="116">
  <si>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</si>
  <si>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</si>
  <si>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</si>
  <si>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</si>
  <si>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</si>
  <si>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</si>
  <si>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</si>
  <si>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</si>
  <si>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</si>
  <si>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</si>
  <si>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</si>
  <si>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</si>
  <si>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</si>
  <si>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</si>
  <si>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</si>
  <si>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</si>
  <si>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</si>
  <si>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</si>
  <si>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</si>
  <si>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</si>
  <si>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</si>
  <si>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</si>
  <si>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</si>
  <si>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</si>
  <si>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</si>
  <si>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</si>
  <si>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</si>
  <si>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</si>
  <si>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</si>
  <si>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</si>
  <si>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</si>
  <si>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</si>
  <si>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</si>
  <si>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</si>
  <si>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</si>
  <si>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</si>
  <si>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</si>
  <si>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</si>
  <si>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</si>
  <si>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</si>
  <si>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</si>
  <si>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</si>
  <si>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</si>
  <si>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</si>
  <si>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</si>
  <si>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</si>
  <si>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</si>
  <si>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</si>
  <si>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</si>
  <si>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</si>
  <si>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</si>
  <si>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</si>
  <si>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</si>
  <si>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</si>
  <si>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</si>
  <si>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</si>
  <si>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</si>
  <si>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</si>
  <si>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</si>
  <si>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</si>
  <si>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</si>
  <si>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</si>
  <si>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</si>
  <si>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</si>
  <si>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</si>
  <si>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</si>
  <si>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</si>
  <si>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</si>
  <si>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</si>
  <si>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</si>
  <si>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</si>
  <si>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</si>
  <si>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</si>
  <si>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</si>
  <si>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</si>
  <si>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</si>
  <si>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</si>
  <si>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</si>
  <si>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</si>
  <si>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</si>
  <si>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</si>
  <si>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</si>
  <si>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</si>
  <si>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</si>
  <si>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</si>
  <si>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</si>
  <si>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</si>
  <si>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</si>
  <si>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</si>
  <si>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</si>
  <si>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</si>
  <si>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</si>
  <si>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</si>
  <si>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</si>
  <si>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</si>
  <si>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</si>
  <si>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中島村</t>
  </si>
  <si>
    <t>法適用</t>
  </si>
  <si>
    <t>下水道事業</t>
  </si>
  <si>
    <t>農業集落排水</t>
  </si>
  <si>
    <t>F1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</si>
  <si>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</si>
  <si>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</si>
  <si>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</si>
  <si>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</si>
  <si>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</si>
  <si>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</si>
  <si>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</si>
  <si>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</si>
  <si>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</si>
  <si>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</si>
  <si>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</si>
  <si>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</si>
  <si>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経常収支比率は122.34%と100%を越え利益が生じているが、経費回収率は平均を下回る53.54%にとどまっているため、使用料以外の他財源に依存した運営状況であるといえる。
　施設利用率は92.92%であるため、使用料収入の大きな増加は見込めない状況にある。
　汚水処理の削減に向けた改善、また使用料の見直し等の改善策を考える必要がある。</t>
    <phoneticPr fontId="4"/>
  </si>
  <si>
    <t>　分析表では老朽化については0％となっているが、施設、管路共に供用開始から30年以上経過し、機器の故障等も発生している状況である。
　そのため、長寿命化のための計画的な更新や修繕が必要になると考えられる。</t>
    <phoneticPr fontId="4"/>
  </si>
  <si>
    <t>　現在収入の大部分を他会計からの繰入金に依存している状況である。施設の老朽化により維持管理費はさらに増加することが見込まれるため、今後は使用料の増額や施設機器の計画的更新による維持管理費の抑制等の取り組みを行っ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</si>
</sst>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42D-4F1F-9EAD-A6FA4DD7A93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0.02</c:v>
                </c:pt>
              </c:numCache>
            </c:numRef>
          </c:val>
          <c:smooth val="0"/>
          <c:extLst>
            <c:ext xmlns:c16="http://schemas.microsoft.com/office/drawing/2014/chart" uri="{C3380CC4-5D6E-409C-BE32-E72D297353CC}">
              <c16:uniqueId val="{00000001-542D-4F1F-9EAD-A6FA4DD7A93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92.92</c:v>
                </c:pt>
              </c:numCache>
            </c:numRef>
          </c:val>
          <c:extLst>
            <c:ext xmlns:c16="http://schemas.microsoft.com/office/drawing/2014/chart" uri="{C3380CC4-5D6E-409C-BE32-E72D297353CC}">
              <c16:uniqueId val="{00000000-1712-4CB3-A093-4AE9F910611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52.63</c:v>
                </c:pt>
              </c:numCache>
            </c:numRef>
          </c:val>
          <c:smooth val="0"/>
          <c:extLst>
            <c:ext xmlns:c16="http://schemas.microsoft.com/office/drawing/2014/chart" uri="{C3380CC4-5D6E-409C-BE32-E72D297353CC}">
              <c16:uniqueId val="{00000001-1712-4CB3-A093-4AE9F910611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63.95</c:v>
                </c:pt>
              </c:numCache>
            </c:numRef>
          </c:val>
          <c:extLst>
            <c:ext xmlns:c16="http://schemas.microsoft.com/office/drawing/2014/chart" uri="{C3380CC4-5D6E-409C-BE32-E72D297353CC}">
              <c16:uniqueId val="{00000000-314B-45F4-841A-A8A17E5D896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90.32</c:v>
                </c:pt>
              </c:numCache>
            </c:numRef>
          </c:val>
          <c:smooth val="0"/>
          <c:extLst>
            <c:ext xmlns:c16="http://schemas.microsoft.com/office/drawing/2014/chart" uri="{C3380CC4-5D6E-409C-BE32-E72D297353CC}">
              <c16:uniqueId val="{00000001-314B-45F4-841A-A8A17E5D896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122.34</c:v>
                </c:pt>
              </c:numCache>
            </c:numRef>
          </c:val>
          <c:extLst>
            <c:ext xmlns:c16="http://schemas.microsoft.com/office/drawing/2014/chart" uri="{C3380CC4-5D6E-409C-BE32-E72D297353CC}">
              <c16:uniqueId val="{00000000-4DA7-4530-BD4E-10C24B9A14C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103.07</c:v>
                </c:pt>
              </c:numCache>
            </c:numRef>
          </c:val>
          <c:smooth val="0"/>
          <c:extLst>
            <c:ext xmlns:c16="http://schemas.microsoft.com/office/drawing/2014/chart" uri="{C3380CC4-5D6E-409C-BE32-E72D297353CC}">
              <c16:uniqueId val="{00000001-4DA7-4530-BD4E-10C24B9A14C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4.3499999999999996</c:v>
                </c:pt>
              </c:numCache>
            </c:numRef>
          </c:val>
          <c:extLst>
            <c:ext xmlns:c16="http://schemas.microsoft.com/office/drawing/2014/chart" uri="{C3380CC4-5D6E-409C-BE32-E72D297353CC}">
              <c16:uniqueId val="{00000000-55DB-43BE-9F93-8C6B19C7995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30.5</c:v>
                </c:pt>
              </c:numCache>
            </c:numRef>
          </c:val>
          <c:smooth val="0"/>
          <c:extLst>
            <c:ext xmlns:c16="http://schemas.microsoft.com/office/drawing/2014/chart" uri="{C3380CC4-5D6E-409C-BE32-E72D297353CC}">
              <c16:uniqueId val="{00000001-55DB-43BE-9F93-8C6B19C7995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C55-4B1B-A88B-A80CAD5EB48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AC55-4B1B-A88B-A80CAD5EB48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613-4ED6-9AD1-EB3D99DE768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120.64</c:v>
                </c:pt>
              </c:numCache>
            </c:numRef>
          </c:val>
          <c:smooth val="0"/>
          <c:extLst>
            <c:ext xmlns:c16="http://schemas.microsoft.com/office/drawing/2014/chart" uri="{C3380CC4-5D6E-409C-BE32-E72D297353CC}">
              <c16:uniqueId val="{00000001-1613-4ED6-9AD1-EB3D99DE768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49.65</c:v>
                </c:pt>
              </c:numCache>
            </c:numRef>
          </c:val>
          <c:extLst>
            <c:ext xmlns:c16="http://schemas.microsoft.com/office/drawing/2014/chart" uri="{C3380CC4-5D6E-409C-BE32-E72D297353CC}">
              <c16:uniqueId val="{00000000-B19E-4C75-AFC7-00C7FD5BF70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39.82</c:v>
                </c:pt>
              </c:numCache>
            </c:numRef>
          </c:val>
          <c:smooth val="0"/>
          <c:extLst>
            <c:ext xmlns:c16="http://schemas.microsoft.com/office/drawing/2014/chart" uri="{C3380CC4-5D6E-409C-BE32-E72D297353CC}">
              <c16:uniqueId val="{00000001-B19E-4C75-AFC7-00C7FD5BF70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1177.55</c:v>
                </c:pt>
              </c:numCache>
            </c:numRef>
          </c:val>
          <c:extLst>
            <c:ext xmlns:c16="http://schemas.microsoft.com/office/drawing/2014/chart" uri="{C3380CC4-5D6E-409C-BE32-E72D297353CC}">
              <c16:uniqueId val="{00000000-A316-48FC-AA48-9236405AD65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743.31</c:v>
                </c:pt>
              </c:numCache>
            </c:numRef>
          </c:val>
          <c:smooth val="0"/>
          <c:extLst>
            <c:ext xmlns:c16="http://schemas.microsoft.com/office/drawing/2014/chart" uri="{C3380CC4-5D6E-409C-BE32-E72D297353CC}">
              <c16:uniqueId val="{00000001-A316-48FC-AA48-9236405AD65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53.54</c:v>
                </c:pt>
              </c:numCache>
            </c:numRef>
          </c:val>
          <c:extLst>
            <c:ext xmlns:c16="http://schemas.microsoft.com/office/drawing/2014/chart" uri="{C3380CC4-5D6E-409C-BE32-E72D297353CC}">
              <c16:uniqueId val="{00000000-6424-45D0-8F97-AB0FD7E525B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61.15</c:v>
                </c:pt>
              </c:numCache>
            </c:numRef>
          </c:val>
          <c:smooth val="0"/>
          <c:extLst>
            <c:ext xmlns:c16="http://schemas.microsoft.com/office/drawing/2014/chart" uri="{C3380CC4-5D6E-409C-BE32-E72D297353CC}">
              <c16:uniqueId val="{00000001-6424-45D0-8F97-AB0FD7E525B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150</c:v>
                </c:pt>
              </c:numCache>
            </c:numRef>
          </c:val>
          <c:extLst>
            <c:ext xmlns:c16="http://schemas.microsoft.com/office/drawing/2014/chart" uri="{C3380CC4-5D6E-409C-BE32-E72D297353CC}">
              <c16:uniqueId val="{00000000-5F1A-4CCD-9179-32EB2E39DCC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250.43</c:v>
                </c:pt>
              </c:numCache>
            </c:numRef>
          </c:val>
          <c:smooth val="0"/>
          <c:extLst>
            <c:ext xmlns:c16="http://schemas.microsoft.com/office/drawing/2014/chart" uri="{C3380CC4-5D6E-409C-BE32-E72D297353CC}">
              <c16:uniqueId val="{00000001-5F1A-4CCD-9179-32EB2E39DCC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福島県　中島村</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F1</v>
      </c>
      <c r="X8" s="34"/>
      <c r="Y8" s="34"/>
      <c r="Z8" s="34"/>
      <c r="AA8" s="34"/>
      <c r="AB8" s="34"/>
      <c r="AC8" s="34"/>
      <c r="AD8" s="35" t="str">
        <f>データ!$M$6</f>
        <v>自治体職員</v>
      </c>
      <c r="AE8" s="35"/>
      <c r="AF8" s="35"/>
      <c r="AG8" s="35"/>
      <c r="AH8" s="35"/>
      <c r="AI8" s="35"/>
      <c r="AJ8" s="35"/>
      <c r="AK8" s="3"/>
      <c r="AL8" s="36">
        <f>データ!S6</f>
        <v>4822</v>
      </c>
      <c r="AM8" s="36"/>
      <c r="AN8" s="36"/>
      <c r="AO8" s="36"/>
      <c r="AP8" s="36"/>
      <c r="AQ8" s="36"/>
      <c r="AR8" s="36"/>
      <c r="AS8" s="36"/>
      <c r="AT8" s="37">
        <f>データ!T6</f>
        <v>18.920000000000002</v>
      </c>
      <c r="AU8" s="37"/>
      <c r="AV8" s="37"/>
      <c r="AW8" s="37"/>
      <c r="AX8" s="37"/>
      <c r="AY8" s="37"/>
      <c r="AZ8" s="37"/>
      <c r="BA8" s="37"/>
      <c r="BB8" s="37">
        <f>データ!U6</f>
        <v>254.86</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81.84</v>
      </c>
      <c r="J10" s="37"/>
      <c r="K10" s="37"/>
      <c r="L10" s="37"/>
      <c r="M10" s="37"/>
      <c r="N10" s="37"/>
      <c r="O10" s="37"/>
      <c r="P10" s="37">
        <f>データ!P6</f>
        <v>71.33</v>
      </c>
      <c r="Q10" s="37"/>
      <c r="R10" s="37"/>
      <c r="S10" s="37"/>
      <c r="T10" s="37"/>
      <c r="U10" s="37"/>
      <c r="V10" s="37"/>
      <c r="W10" s="37">
        <f>データ!Q6</f>
        <v>100</v>
      </c>
      <c r="X10" s="37"/>
      <c r="Y10" s="37"/>
      <c r="Z10" s="37"/>
      <c r="AA10" s="37"/>
      <c r="AB10" s="37"/>
      <c r="AC10" s="37"/>
      <c r="AD10" s="36">
        <f>データ!R6</f>
        <v>3456</v>
      </c>
      <c r="AE10" s="36"/>
      <c r="AF10" s="36"/>
      <c r="AG10" s="36"/>
      <c r="AH10" s="36"/>
      <c r="AI10" s="36"/>
      <c r="AJ10" s="36"/>
      <c r="AK10" s="2"/>
      <c r="AL10" s="36">
        <f>データ!V6</f>
        <v>3406</v>
      </c>
      <c r="AM10" s="36"/>
      <c r="AN10" s="36"/>
      <c r="AO10" s="36"/>
      <c r="AP10" s="36"/>
      <c r="AQ10" s="36"/>
      <c r="AR10" s="36"/>
      <c r="AS10" s="36"/>
      <c r="AT10" s="37">
        <f>データ!W6</f>
        <v>5.89</v>
      </c>
      <c r="AU10" s="37"/>
      <c r="AV10" s="37"/>
      <c r="AW10" s="37"/>
      <c r="AX10" s="37"/>
      <c r="AY10" s="37"/>
      <c r="AZ10" s="37"/>
      <c r="BA10" s="37"/>
      <c r="BB10" s="37">
        <f>データ!X6</f>
        <v>578.27</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113</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114</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115</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KmA2UzrrTX6MI8cPkpNUATz09epa6CDwqgfDMfk7YZKBjWoMsqgZOwHR6fX33FdDWFXrWqwgoK6pe4HIRmPFcg==" saltValue="5e/MwhvUQMTNN3WkNqm5n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74659</v>
      </c>
      <c r="D6" s="19">
        <f t="shared" si="3"/>
        <v>46</v>
      </c>
      <c r="E6" s="19">
        <f t="shared" si="3"/>
        <v>17</v>
      </c>
      <c r="F6" s="19">
        <f t="shared" si="3"/>
        <v>5</v>
      </c>
      <c r="G6" s="19">
        <f t="shared" si="3"/>
        <v>0</v>
      </c>
      <c r="H6" s="19" t="str">
        <f t="shared" si="3"/>
        <v>福島県　中島村</v>
      </c>
      <c r="I6" s="19" t="str">
        <f t="shared" si="3"/>
        <v>法適用</v>
      </c>
      <c r="J6" s="19" t="str">
        <f t="shared" si="3"/>
        <v>下水道事業</v>
      </c>
      <c r="K6" s="19" t="str">
        <f t="shared" si="3"/>
        <v>農業集落排水</v>
      </c>
      <c r="L6" s="19" t="str">
        <f t="shared" si="3"/>
        <v>F1</v>
      </c>
      <c r="M6" s="19" t="str">
        <f t="shared" si="3"/>
        <v>自治体職員</v>
      </c>
      <c r="N6" s="20" t="str">
        <f t="shared" si="3"/>
        <v>-</v>
      </c>
      <c r="O6" s="20">
        <f t="shared" si="3"/>
        <v>81.84</v>
      </c>
      <c r="P6" s="20">
        <f t="shared" si="3"/>
        <v>71.33</v>
      </c>
      <c r="Q6" s="20">
        <f t="shared" si="3"/>
        <v>100</v>
      </c>
      <c r="R6" s="20">
        <f t="shared" si="3"/>
        <v>3456</v>
      </c>
      <c r="S6" s="20">
        <f t="shared" si="3"/>
        <v>4822</v>
      </c>
      <c r="T6" s="20">
        <f t="shared" si="3"/>
        <v>18.920000000000002</v>
      </c>
      <c r="U6" s="20">
        <f t="shared" si="3"/>
        <v>254.86</v>
      </c>
      <c r="V6" s="20">
        <f t="shared" si="3"/>
        <v>3406</v>
      </c>
      <c r="W6" s="20">
        <f t="shared" si="3"/>
        <v>5.89</v>
      </c>
      <c r="X6" s="20">
        <f t="shared" si="3"/>
        <v>578.27</v>
      </c>
      <c r="Y6" s="21" t="str">
        <f>IF(Y7="",NA(),Y7)</f>
        <v>-</v>
      </c>
      <c r="Z6" s="21" t="str">
        <f t="shared" ref="Z6:AH6" si="4">IF(Z7="",NA(),Z7)</f>
        <v>-</v>
      </c>
      <c r="AA6" s="21" t="str">
        <f t="shared" si="4"/>
        <v>-</v>
      </c>
      <c r="AB6" s="21" t="str">
        <f t="shared" si="4"/>
        <v>-</v>
      </c>
      <c r="AC6" s="21">
        <f t="shared" si="4"/>
        <v>122.34</v>
      </c>
      <c r="AD6" s="21" t="str">
        <f t="shared" si="4"/>
        <v>-</v>
      </c>
      <c r="AE6" s="21" t="str">
        <f t="shared" si="4"/>
        <v>-</v>
      </c>
      <c r="AF6" s="21" t="str">
        <f t="shared" si="4"/>
        <v>-</v>
      </c>
      <c r="AG6" s="21" t="str">
        <f t="shared" si="4"/>
        <v>-</v>
      </c>
      <c r="AH6" s="21">
        <f t="shared" si="4"/>
        <v>103.07</v>
      </c>
      <c r="AI6" s="20" t="str">
        <f>IF(AI7="","",IF(AI7="-","【-】","【"&amp;SUBSTITUTE(TEXT(AI7,"#,##0.00"),"-","△")&amp;"】"))</f>
        <v>【104.44】</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120.64</v>
      </c>
      <c r="AT6" s="20" t="str">
        <f>IF(AT7="","",IF(AT7="-","【-】","【"&amp;SUBSTITUTE(TEXT(AT7,"#,##0.00"),"-","△")&amp;"】"))</f>
        <v>【124.06】</v>
      </c>
      <c r="AU6" s="21" t="str">
        <f>IF(AU7="",NA(),AU7)</f>
        <v>-</v>
      </c>
      <c r="AV6" s="21" t="str">
        <f t="shared" ref="AV6:BD6" si="6">IF(AV7="",NA(),AV7)</f>
        <v>-</v>
      </c>
      <c r="AW6" s="21" t="str">
        <f t="shared" si="6"/>
        <v>-</v>
      </c>
      <c r="AX6" s="21" t="str">
        <f t="shared" si="6"/>
        <v>-</v>
      </c>
      <c r="AY6" s="21">
        <f t="shared" si="6"/>
        <v>49.65</v>
      </c>
      <c r="AZ6" s="21" t="str">
        <f t="shared" si="6"/>
        <v>-</v>
      </c>
      <c r="BA6" s="21" t="str">
        <f t="shared" si="6"/>
        <v>-</v>
      </c>
      <c r="BB6" s="21" t="str">
        <f t="shared" si="6"/>
        <v>-</v>
      </c>
      <c r="BC6" s="21" t="str">
        <f t="shared" si="6"/>
        <v>-</v>
      </c>
      <c r="BD6" s="21">
        <f t="shared" si="6"/>
        <v>39.82</v>
      </c>
      <c r="BE6" s="20" t="str">
        <f>IF(BE7="","",IF(BE7="-","【-】","【"&amp;SUBSTITUTE(TEXT(BE7,"#,##0.00"),"-","△")&amp;"】"))</f>
        <v>【42.02】</v>
      </c>
      <c r="BF6" s="21" t="str">
        <f>IF(BF7="",NA(),BF7)</f>
        <v>-</v>
      </c>
      <c r="BG6" s="21" t="str">
        <f t="shared" ref="BG6:BO6" si="7">IF(BG7="",NA(),BG7)</f>
        <v>-</v>
      </c>
      <c r="BH6" s="21" t="str">
        <f t="shared" si="7"/>
        <v>-</v>
      </c>
      <c r="BI6" s="21" t="str">
        <f t="shared" si="7"/>
        <v>-</v>
      </c>
      <c r="BJ6" s="21">
        <f t="shared" si="7"/>
        <v>1177.55</v>
      </c>
      <c r="BK6" s="21" t="str">
        <f t="shared" si="7"/>
        <v>-</v>
      </c>
      <c r="BL6" s="21" t="str">
        <f t="shared" si="7"/>
        <v>-</v>
      </c>
      <c r="BM6" s="21" t="str">
        <f t="shared" si="7"/>
        <v>-</v>
      </c>
      <c r="BN6" s="21" t="str">
        <f t="shared" si="7"/>
        <v>-</v>
      </c>
      <c r="BO6" s="21">
        <f t="shared" si="7"/>
        <v>743.31</v>
      </c>
      <c r="BP6" s="20" t="str">
        <f>IF(BP7="","",IF(BP7="-","【-】","【"&amp;SUBSTITUTE(TEXT(BP7,"#,##0.00"),"-","△")&amp;"】"))</f>
        <v>【785.10】</v>
      </c>
      <c r="BQ6" s="21" t="str">
        <f>IF(BQ7="",NA(),BQ7)</f>
        <v>-</v>
      </c>
      <c r="BR6" s="21" t="str">
        <f t="shared" ref="BR6:BZ6" si="8">IF(BR7="",NA(),BR7)</f>
        <v>-</v>
      </c>
      <c r="BS6" s="21" t="str">
        <f t="shared" si="8"/>
        <v>-</v>
      </c>
      <c r="BT6" s="21" t="str">
        <f t="shared" si="8"/>
        <v>-</v>
      </c>
      <c r="BU6" s="21">
        <f t="shared" si="8"/>
        <v>53.54</v>
      </c>
      <c r="BV6" s="21" t="str">
        <f t="shared" si="8"/>
        <v>-</v>
      </c>
      <c r="BW6" s="21" t="str">
        <f t="shared" si="8"/>
        <v>-</v>
      </c>
      <c r="BX6" s="21" t="str">
        <f t="shared" si="8"/>
        <v>-</v>
      </c>
      <c r="BY6" s="21" t="str">
        <f t="shared" si="8"/>
        <v>-</v>
      </c>
      <c r="BZ6" s="21">
        <f t="shared" si="8"/>
        <v>61.15</v>
      </c>
      <c r="CA6" s="20" t="str">
        <f>IF(CA7="","",IF(CA7="-","【-】","【"&amp;SUBSTITUTE(TEXT(CA7,"#,##0.00"),"-","△")&amp;"】"))</f>
        <v>【56.93】</v>
      </c>
      <c r="CB6" s="21" t="str">
        <f>IF(CB7="",NA(),CB7)</f>
        <v>-</v>
      </c>
      <c r="CC6" s="21" t="str">
        <f t="shared" ref="CC6:CK6" si="9">IF(CC7="",NA(),CC7)</f>
        <v>-</v>
      </c>
      <c r="CD6" s="21" t="str">
        <f t="shared" si="9"/>
        <v>-</v>
      </c>
      <c r="CE6" s="21" t="str">
        <f t="shared" si="9"/>
        <v>-</v>
      </c>
      <c r="CF6" s="21">
        <f t="shared" si="9"/>
        <v>150</v>
      </c>
      <c r="CG6" s="21" t="str">
        <f t="shared" si="9"/>
        <v>-</v>
      </c>
      <c r="CH6" s="21" t="str">
        <f t="shared" si="9"/>
        <v>-</v>
      </c>
      <c r="CI6" s="21" t="str">
        <f t="shared" si="9"/>
        <v>-</v>
      </c>
      <c r="CJ6" s="21" t="str">
        <f t="shared" si="9"/>
        <v>-</v>
      </c>
      <c r="CK6" s="21">
        <f t="shared" si="9"/>
        <v>250.43</v>
      </c>
      <c r="CL6" s="20" t="str">
        <f>IF(CL7="","",IF(CL7="-","【-】","【"&amp;SUBSTITUTE(TEXT(CL7,"#,##0.00"),"-","△")&amp;"】"))</f>
        <v>【271.15】</v>
      </c>
      <c r="CM6" s="21" t="str">
        <f>IF(CM7="",NA(),CM7)</f>
        <v>-</v>
      </c>
      <c r="CN6" s="21" t="str">
        <f t="shared" ref="CN6:CV6" si="10">IF(CN7="",NA(),CN7)</f>
        <v>-</v>
      </c>
      <c r="CO6" s="21" t="str">
        <f t="shared" si="10"/>
        <v>-</v>
      </c>
      <c r="CP6" s="21" t="str">
        <f t="shared" si="10"/>
        <v>-</v>
      </c>
      <c r="CQ6" s="21">
        <f t="shared" si="10"/>
        <v>92.92</v>
      </c>
      <c r="CR6" s="21" t="str">
        <f t="shared" si="10"/>
        <v>-</v>
      </c>
      <c r="CS6" s="21" t="str">
        <f t="shared" si="10"/>
        <v>-</v>
      </c>
      <c r="CT6" s="21" t="str">
        <f t="shared" si="10"/>
        <v>-</v>
      </c>
      <c r="CU6" s="21" t="str">
        <f t="shared" si="10"/>
        <v>-</v>
      </c>
      <c r="CV6" s="21">
        <f t="shared" si="10"/>
        <v>52.63</v>
      </c>
      <c r="CW6" s="20" t="str">
        <f>IF(CW7="","",IF(CW7="-","【-】","【"&amp;SUBSTITUTE(TEXT(CW7,"#,##0.00"),"-","△")&amp;"】"))</f>
        <v>【49.87】</v>
      </c>
      <c r="CX6" s="21" t="str">
        <f>IF(CX7="",NA(),CX7)</f>
        <v>-</v>
      </c>
      <c r="CY6" s="21" t="str">
        <f t="shared" ref="CY6:DG6" si="11">IF(CY7="",NA(),CY7)</f>
        <v>-</v>
      </c>
      <c r="CZ6" s="21" t="str">
        <f t="shared" si="11"/>
        <v>-</v>
      </c>
      <c r="DA6" s="21" t="str">
        <f t="shared" si="11"/>
        <v>-</v>
      </c>
      <c r="DB6" s="21">
        <f t="shared" si="11"/>
        <v>63.95</v>
      </c>
      <c r="DC6" s="21" t="str">
        <f t="shared" si="11"/>
        <v>-</v>
      </c>
      <c r="DD6" s="21" t="str">
        <f t="shared" si="11"/>
        <v>-</v>
      </c>
      <c r="DE6" s="21" t="str">
        <f t="shared" si="11"/>
        <v>-</v>
      </c>
      <c r="DF6" s="21" t="str">
        <f t="shared" si="11"/>
        <v>-</v>
      </c>
      <c r="DG6" s="21">
        <f t="shared" si="11"/>
        <v>90.32</v>
      </c>
      <c r="DH6" s="20" t="str">
        <f>IF(DH7="","",IF(DH7="-","【-】","【"&amp;SUBSTITUTE(TEXT(DH7,"#,##0.00"),"-","△")&amp;"】"))</f>
        <v>【87.54】</v>
      </c>
      <c r="DI6" s="21" t="str">
        <f>IF(DI7="",NA(),DI7)</f>
        <v>-</v>
      </c>
      <c r="DJ6" s="21" t="str">
        <f t="shared" ref="DJ6:DR6" si="12">IF(DJ7="",NA(),DJ7)</f>
        <v>-</v>
      </c>
      <c r="DK6" s="21" t="str">
        <f t="shared" si="12"/>
        <v>-</v>
      </c>
      <c r="DL6" s="21" t="str">
        <f t="shared" si="12"/>
        <v>-</v>
      </c>
      <c r="DM6" s="21">
        <f t="shared" si="12"/>
        <v>4.3499999999999996</v>
      </c>
      <c r="DN6" s="21" t="str">
        <f t="shared" si="12"/>
        <v>-</v>
      </c>
      <c r="DO6" s="21" t="str">
        <f t="shared" si="12"/>
        <v>-</v>
      </c>
      <c r="DP6" s="21" t="str">
        <f t="shared" si="12"/>
        <v>-</v>
      </c>
      <c r="DQ6" s="21" t="str">
        <f t="shared" si="12"/>
        <v>-</v>
      </c>
      <c r="DR6" s="21">
        <f t="shared" si="12"/>
        <v>30.5</v>
      </c>
      <c r="DS6" s="20" t="str">
        <f>IF(DS7="","",IF(DS7="-","【-】","【"&amp;SUBSTITUTE(TEXT(DS7,"#,##0.00"),"-","△")&amp;"】"))</f>
        <v>【28.42】</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0">
        <f t="shared" si="13"/>
        <v>0</v>
      </c>
      <c r="ED6" s="20" t="str">
        <f>IF(ED7="","",IF(ED7="-","【-】","【"&amp;SUBSTITUTE(TEXT(ED7,"#,##0.00"),"-","△")&amp;"】"))</f>
        <v>【0.08】</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0.02</v>
      </c>
      <c r="EO6" s="20" t="str">
        <f>IF(EO7="","",IF(EO7="-","【-】","【"&amp;SUBSTITUTE(TEXT(EO7,"#,##0.00"),"-","△")&amp;"】"))</f>
        <v>【0.02】</v>
      </c>
    </row>
    <row r="7" spans="1:148" s="22" customFormat="1" x14ac:dyDescent="0.15">
      <c r="A7" s="14"/>
      <c r="B7" s="23">
        <v>2023</v>
      </c>
      <c r="C7" s="23">
        <v>74659</v>
      </c>
      <c r="D7" s="23">
        <v>46</v>
      </c>
      <c r="E7" s="23">
        <v>17</v>
      </c>
      <c r="F7" s="23">
        <v>5</v>
      </c>
      <c r="G7" s="23">
        <v>0</v>
      </c>
      <c r="H7" s="23" t="s">
        <v>96</v>
      </c>
      <c r="I7" s="23" t="s">
        <v>97</v>
      </c>
      <c r="J7" s="23" t="s">
        <v>98</v>
      </c>
      <c r="K7" s="23" t="s">
        <v>99</v>
      </c>
      <c r="L7" s="23" t="s">
        <v>100</v>
      </c>
      <c r="M7" s="23" t="s">
        <v>101</v>
      </c>
      <c r="N7" s="24" t="s">
        <v>102</v>
      </c>
      <c r="O7" s="24">
        <v>81.84</v>
      </c>
      <c r="P7" s="24">
        <v>71.33</v>
      </c>
      <c r="Q7" s="24">
        <v>100</v>
      </c>
      <c r="R7" s="24">
        <v>3456</v>
      </c>
      <c r="S7" s="24">
        <v>4822</v>
      </c>
      <c r="T7" s="24">
        <v>18.920000000000002</v>
      </c>
      <c r="U7" s="24">
        <v>254.86</v>
      </c>
      <c r="V7" s="24">
        <v>3406</v>
      </c>
      <c r="W7" s="24">
        <v>5.89</v>
      </c>
      <c r="X7" s="24">
        <v>578.27</v>
      </c>
      <c r="Y7" s="24" t="s">
        <v>102</v>
      </c>
      <c r="Z7" s="24" t="s">
        <v>102</v>
      </c>
      <c r="AA7" s="24" t="s">
        <v>102</v>
      </c>
      <c r="AB7" s="24" t="s">
        <v>102</v>
      </c>
      <c r="AC7" s="24">
        <v>122.34</v>
      </c>
      <c r="AD7" s="24" t="s">
        <v>102</v>
      </c>
      <c r="AE7" s="24" t="s">
        <v>102</v>
      </c>
      <c r="AF7" s="24" t="s">
        <v>102</v>
      </c>
      <c r="AG7" s="24" t="s">
        <v>102</v>
      </c>
      <c r="AH7" s="24">
        <v>103.07</v>
      </c>
      <c r="AI7" s="24">
        <v>104.44</v>
      </c>
      <c r="AJ7" s="24" t="s">
        <v>102</v>
      </c>
      <c r="AK7" s="24" t="s">
        <v>102</v>
      </c>
      <c r="AL7" s="24" t="s">
        <v>102</v>
      </c>
      <c r="AM7" s="24" t="s">
        <v>102</v>
      </c>
      <c r="AN7" s="24">
        <v>0</v>
      </c>
      <c r="AO7" s="24" t="s">
        <v>102</v>
      </c>
      <c r="AP7" s="24" t="s">
        <v>102</v>
      </c>
      <c r="AQ7" s="24" t="s">
        <v>102</v>
      </c>
      <c r="AR7" s="24" t="s">
        <v>102</v>
      </c>
      <c r="AS7" s="24">
        <v>120.64</v>
      </c>
      <c r="AT7" s="24">
        <v>124.06</v>
      </c>
      <c r="AU7" s="24" t="s">
        <v>102</v>
      </c>
      <c r="AV7" s="24" t="s">
        <v>102</v>
      </c>
      <c r="AW7" s="24" t="s">
        <v>102</v>
      </c>
      <c r="AX7" s="24" t="s">
        <v>102</v>
      </c>
      <c r="AY7" s="24">
        <v>49.65</v>
      </c>
      <c r="AZ7" s="24" t="s">
        <v>102</v>
      </c>
      <c r="BA7" s="24" t="s">
        <v>102</v>
      </c>
      <c r="BB7" s="24" t="s">
        <v>102</v>
      </c>
      <c r="BC7" s="24" t="s">
        <v>102</v>
      </c>
      <c r="BD7" s="24">
        <v>39.82</v>
      </c>
      <c r="BE7" s="24">
        <v>42.02</v>
      </c>
      <c r="BF7" s="24" t="s">
        <v>102</v>
      </c>
      <c r="BG7" s="24" t="s">
        <v>102</v>
      </c>
      <c r="BH7" s="24" t="s">
        <v>102</v>
      </c>
      <c r="BI7" s="24" t="s">
        <v>102</v>
      </c>
      <c r="BJ7" s="24">
        <v>1177.55</v>
      </c>
      <c r="BK7" s="24" t="s">
        <v>102</v>
      </c>
      <c r="BL7" s="24" t="s">
        <v>102</v>
      </c>
      <c r="BM7" s="24" t="s">
        <v>102</v>
      </c>
      <c r="BN7" s="24" t="s">
        <v>102</v>
      </c>
      <c r="BO7" s="24">
        <v>743.31</v>
      </c>
      <c r="BP7" s="24">
        <v>785.1</v>
      </c>
      <c r="BQ7" s="24" t="s">
        <v>102</v>
      </c>
      <c r="BR7" s="24" t="s">
        <v>102</v>
      </c>
      <c r="BS7" s="24" t="s">
        <v>102</v>
      </c>
      <c r="BT7" s="24" t="s">
        <v>102</v>
      </c>
      <c r="BU7" s="24">
        <v>53.54</v>
      </c>
      <c r="BV7" s="24" t="s">
        <v>102</v>
      </c>
      <c r="BW7" s="24" t="s">
        <v>102</v>
      </c>
      <c r="BX7" s="24" t="s">
        <v>102</v>
      </c>
      <c r="BY7" s="24" t="s">
        <v>102</v>
      </c>
      <c r="BZ7" s="24">
        <v>61.15</v>
      </c>
      <c r="CA7" s="24">
        <v>56.93</v>
      </c>
      <c r="CB7" s="24" t="s">
        <v>102</v>
      </c>
      <c r="CC7" s="24" t="s">
        <v>102</v>
      </c>
      <c r="CD7" s="24" t="s">
        <v>102</v>
      </c>
      <c r="CE7" s="24" t="s">
        <v>102</v>
      </c>
      <c r="CF7" s="24">
        <v>150</v>
      </c>
      <c r="CG7" s="24" t="s">
        <v>102</v>
      </c>
      <c r="CH7" s="24" t="s">
        <v>102</v>
      </c>
      <c r="CI7" s="24" t="s">
        <v>102</v>
      </c>
      <c r="CJ7" s="24" t="s">
        <v>102</v>
      </c>
      <c r="CK7" s="24">
        <v>250.43</v>
      </c>
      <c r="CL7" s="24">
        <v>271.14999999999998</v>
      </c>
      <c r="CM7" s="24" t="s">
        <v>102</v>
      </c>
      <c r="CN7" s="24" t="s">
        <v>102</v>
      </c>
      <c r="CO7" s="24" t="s">
        <v>102</v>
      </c>
      <c r="CP7" s="24" t="s">
        <v>102</v>
      </c>
      <c r="CQ7" s="24">
        <v>92.92</v>
      </c>
      <c r="CR7" s="24" t="s">
        <v>102</v>
      </c>
      <c r="CS7" s="24" t="s">
        <v>102</v>
      </c>
      <c r="CT7" s="24" t="s">
        <v>102</v>
      </c>
      <c r="CU7" s="24" t="s">
        <v>102</v>
      </c>
      <c r="CV7" s="24">
        <v>52.63</v>
      </c>
      <c r="CW7" s="24">
        <v>49.87</v>
      </c>
      <c r="CX7" s="24" t="s">
        <v>102</v>
      </c>
      <c r="CY7" s="24" t="s">
        <v>102</v>
      </c>
      <c r="CZ7" s="24" t="s">
        <v>102</v>
      </c>
      <c r="DA7" s="24" t="s">
        <v>102</v>
      </c>
      <c r="DB7" s="24">
        <v>63.95</v>
      </c>
      <c r="DC7" s="24" t="s">
        <v>102</v>
      </c>
      <c r="DD7" s="24" t="s">
        <v>102</v>
      </c>
      <c r="DE7" s="24" t="s">
        <v>102</v>
      </c>
      <c r="DF7" s="24" t="s">
        <v>102</v>
      </c>
      <c r="DG7" s="24">
        <v>90.32</v>
      </c>
      <c r="DH7" s="24">
        <v>87.54</v>
      </c>
      <c r="DI7" s="24" t="s">
        <v>102</v>
      </c>
      <c r="DJ7" s="24" t="s">
        <v>102</v>
      </c>
      <c r="DK7" s="24" t="s">
        <v>102</v>
      </c>
      <c r="DL7" s="24" t="s">
        <v>102</v>
      </c>
      <c r="DM7" s="24">
        <v>4.3499999999999996</v>
      </c>
      <c r="DN7" s="24" t="s">
        <v>102</v>
      </c>
      <c r="DO7" s="24" t="s">
        <v>102</v>
      </c>
      <c r="DP7" s="24" t="s">
        <v>102</v>
      </c>
      <c r="DQ7" s="24" t="s">
        <v>102</v>
      </c>
      <c r="DR7" s="24">
        <v>30.5</v>
      </c>
      <c r="DS7" s="24">
        <v>28.42</v>
      </c>
      <c r="DT7" s="24" t="s">
        <v>102</v>
      </c>
      <c r="DU7" s="24" t="s">
        <v>102</v>
      </c>
      <c r="DV7" s="24" t="s">
        <v>102</v>
      </c>
      <c r="DW7" s="24" t="s">
        <v>102</v>
      </c>
      <c r="DX7" s="24">
        <v>0</v>
      </c>
      <c r="DY7" s="24" t="s">
        <v>102</v>
      </c>
      <c r="DZ7" s="24" t="s">
        <v>102</v>
      </c>
      <c r="EA7" s="24" t="s">
        <v>102</v>
      </c>
      <c r="EB7" s="24" t="s">
        <v>102</v>
      </c>
      <c r="EC7" s="24">
        <v>0</v>
      </c>
      <c r="ED7" s="24">
        <v>0.08</v>
      </c>
      <c r="EE7" s="24" t="s">
        <v>102</v>
      </c>
      <c r="EF7" s="24" t="s">
        <v>102</v>
      </c>
      <c r="EG7" s="24" t="s">
        <v>102</v>
      </c>
      <c r="EH7" s="24" t="s">
        <v>102</v>
      </c>
      <c r="EI7" s="24">
        <v>0</v>
      </c>
      <c r="EJ7" s="24" t="s">
        <v>102</v>
      </c>
      <c r="EK7" s="24" t="s">
        <v>102</v>
      </c>
      <c r="EL7" s="24" t="s">
        <v>102</v>
      </c>
      <c r="EM7" s="24" t="s">
        <v>102</v>
      </c>
      <c r="EN7" s="24">
        <v>0.02</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110</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2025-01-24T07:16:04Z</dcterms:created>
  <dcterms:modified xsi:type="dcterms:W3CDTF">2025-02-05T04:48:37Z</dcterms:modified>
  <cp:category/>
</cp:coreProperties>
</file>