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msv00\政策財政課\（00　R5 政策財政課\R5 財政係\29．R3以前　財政係\財政係\公営企業\令和6年度\01 照会\R7.1.23【照会_2月5日（水）期限】公営企業に係る経営比較分析表（令和5年度決算）の分析等について\回答\"/>
    </mc:Choice>
  </mc:AlternateContent>
  <xr:revisionPtr revIDLastSave="0" documentId="13_ncr:1_{263E604F-607B-46AC-9C54-651BED6322C0}" xr6:coauthVersionLast="47" xr6:coauthVersionMax="47" xr10:uidLastSave="{00000000-0000-0000-0000-000000000000}"/>
  <workbookProtection workbookAlgorithmName="SHA-512" workbookHashValue="40R/G9q+JWwtUjy0L6IzRsPHszEzY/i/DUa+DGzcgNisIIQHGqgkR0O8DVNbq4qtJIsbhVVgLCRMSeQnJi4B5Q==" workbookSaltValue="efxPrXVcyTr0Vlq5u4TyhA==" workbookSpinCount="100000" lockStructure="1"/>
  <bookViews>
    <workbookView xWindow="-289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F85" i="4"/>
  <c r="E85" i="4"/>
  <c r="AT10" i="4"/>
  <c r="AL10" i="4"/>
  <c r="I10" i="4"/>
  <c r="AL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<sst xmlns="http://schemas.openxmlformats.org/spreadsheetml/2006/main" count="271" uniqueCount="116">
  <si>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</si>
  <si>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</si>
  <si>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</si>
  <si>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</si>
  <si>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</si>
  <si>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</si>
  <si>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</si>
  <si>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</si>
  <si>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</si>
  <si>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</si>
  <si>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</si>
  <si>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</si>
  <si>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</si>
  <si>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</si>
  <si>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</si>
  <si>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</si>
  <si>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</si>
  <si>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</si>
  <si>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</si>
  <si>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</si>
  <si>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</si>
  <si>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</si>
  <si>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</si>
  <si>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</si>
  <si>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</si>
  <si>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</si>
  <si>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</si>
  <si>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</si>
  <si>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</si>
  <si>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</si>
  <si>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</si>
  <si>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</si>
  <si>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</si>
  <si>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</si>
  <si>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</si>
  <si>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</si>
  <si>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</si>
  <si>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</si>
  <si>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</si>
  <si>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</si>
  <si>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</si>
  <si>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</si>
  <si>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</si>
  <si>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</si>
  <si>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</si>
  <si>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</si>
  <si>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</si>
  <si>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</si>
  <si>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</si>
  <si>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</si>
  <si>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</si>
  <si>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</si>
  <si>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</si>
  <si>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</si>
  <si>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</si>
  <si>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</si>
  <si>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</si>
  <si>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</si>
  <si>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</si>
  <si>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</si>
  <si>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</si>
  <si>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</si>
  <si>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</si>
  <si>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</si>
  <si>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</si>
  <si>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</si>
  <si>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</si>
  <si>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</si>
  <si>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</si>
  <si>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</si>
  <si>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</si>
  <si>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</si>
  <si>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</si>
  <si>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</si>
  <si>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</si>
  <si>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</si>
  <si>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</si>
  <si>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</si>
  <si>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</si>
  <si>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</si>
  <si>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</si>
  <si>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</si>
  <si>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</si>
  <si>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</si>
  <si>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</si>
  <si>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</si>
  <si>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</si>
  <si>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</si>
  <si>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</si>
  <si>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</si>
  <si>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</si>
  <si>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</si>
  <si>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</si>
  <si>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</si>
  <si>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</si>
  <si>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</si>
  <si>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</si>
  <si>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</si>
  <si>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</si>
  <si>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</si>
  <si>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</si>
  <si>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</si>
  <si>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</si>
  <si>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</si>
  <si>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</si>
  <si>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</si>
  <si>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</si>
  <si>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</si>
  <si>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</si>
  <si>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</si>
  <si>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</si>
  <si>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</si>
  <si>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</si>
  <si>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維持管理費や企業債支払利息等の費用を使用料収入や一般会計からの繰入金等の収益で賄えている状況である。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流動資産で流動負債を賄えている状況である。
</t>
    </r>
    <r>
      <rPr>
        <b/>
        <sz val="11"/>
        <color theme="1"/>
        <rFont val="ＭＳ ゴシック"/>
        <family val="3"/>
        <charset val="128"/>
      </rPr>
      <t>④企業債残高対事業規模比率</t>
    </r>
    <r>
      <rPr>
        <sz val="11"/>
        <color theme="1"/>
        <rFont val="ＭＳ ゴシック"/>
        <family val="3"/>
        <charset val="128"/>
      </rPr>
      <t xml:space="preserve">
新規借入を行っていないため減少傾向にあるが、類似団体平均値よりも上回っている。将来的な財政負担を見据えた財政運営により、可能な限り企業債残高の縮減を図っていく必要がある。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類似団体と比較し低い値となっている。今後も投資の効率化や維持管理費の削減、有収水量の増加等の取組みに努めていく。
</t>
    </r>
    <r>
      <rPr>
        <b/>
        <sz val="11"/>
        <color theme="1"/>
        <rFont val="ＭＳ ゴシック"/>
        <family val="3"/>
        <charset val="128"/>
      </rPr>
      <t>⑦施設利用率</t>
    </r>
    <r>
      <rPr>
        <sz val="11"/>
        <color theme="1"/>
        <rFont val="ＭＳ ゴシック"/>
        <family val="3"/>
        <charset val="128"/>
      </rPr>
      <t xml:space="preserve">
類似団体と比較し低い値となっている。
</t>
    </r>
    <r>
      <rPr>
        <b/>
        <sz val="11"/>
        <color theme="1"/>
        <rFont val="ＭＳ ゴシック"/>
        <family val="3"/>
        <charset val="128"/>
      </rPr>
      <t>⑧水洗化率</t>
    </r>
    <r>
      <rPr>
        <sz val="11"/>
        <color theme="1"/>
        <rFont val="ＭＳ ゴシック"/>
        <family val="3"/>
        <charset val="128"/>
      </rPr>
      <t xml:space="preserve">
100％である。</t>
    </r>
    <rPh sb="125" eb="129">
      <t>シンキカリイレ</t>
    </rPh>
    <rPh sb="130" eb="131">
      <t>オコナ</t>
    </rPh>
    <rPh sb="138" eb="142">
      <t>ゲンショウケイコウ</t>
    </rPh>
    <phoneticPr fontId="4"/>
  </si>
  <si>
    <r>
      <rPr>
        <b/>
        <sz val="11"/>
        <color theme="1"/>
        <rFont val="ＭＳ ゴシック"/>
        <family val="3"/>
        <charset val="128"/>
      </rPr>
      <t>①有形固定資産減価償却率</t>
    </r>
    <r>
      <rPr>
        <sz val="11"/>
        <color theme="1"/>
        <rFont val="ＭＳ ゴシック"/>
        <family val="3"/>
        <charset val="128"/>
      </rPr>
      <t xml:space="preserve">
現在、法定耐用年数を経過した浄化槽はないが、計画的な付帯設備等の保守点検及び維持管理が必要である。</t>
    </r>
    <phoneticPr fontId="4"/>
  </si>
  <si>
    <t>　本町の特定地域生活排水処理事業は整備完了している。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rPh sb="4" eb="14">
      <t>トクテイチイキセイカツハイスイショリ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</si>
</sst>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A7-43C1-B018-F05A88F202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A7-43C1-B018-F05A88F202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c:v>
                </c:pt>
                <c:pt idx="2">
                  <c:v>101.3</c:v>
                </c:pt>
                <c:pt idx="3">
                  <c:v>100</c:v>
                </c:pt>
                <c:pt idx="4">
                  <c:v>100</c:v>
                </c:pt>
              </c:numCache>
            </c:numRef>
          </c:val>
          <c:extLst>
            <c:ext xmlns:c16="http://schemas.microsoft.com/office/drawing/2014/chart" uri="{C3380CC4-5D6E-409C-BE32-E72D297353CC}">
              <c16:uniqueId val="{00000000-66FC-4ECC-90EC-2E389E96345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99.03</c:v>
                </c:pt>
                <c:pt idx="2">
                  <c:v>100.41</c:v>
                </c:pt>
                <c:pt idx="3">
                  <c:v>100.17</c:v>
                </c:pt>
                <c:pt idx="4">
                  <c:v>96.95</c:v>
                </c:pt>
              </c:numCache>
            </c:numRef>
          </c:val>
          <c:smooth val="0"/>
          <c:extLst>
            <c:ext xmlns:c16="http://schemas.microsoft.com/office/drawing/2014/chart" uri="{C3380CC4-5D6E-409C-BE32-E72D297353CC}">
              <c16:uniqueId val="{00000001-66FC-4ECC-90EC-2E389E96345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5.25</c:v>
                </c:pt>
                <c:pt idx="2">
                  <c:v>10.51</c:v>
                </c:pt>
                <c:pt idx="3">
                  <c:v>15.76</c:v>
                </c:pt>
                <c:pt idx="4">
                  <c:v>21.01</c:v>
                </c:pt>
              </c:numCache>
            </c:numRef>
          </c:val>
          <c:extLst>
            <c:ext xmlns:c16="http://schemas.microsoft.com/office/drawing/2014/chart" uri="{C3380CC4-5D6E-409C-BE32-E72D297353CC}">
              <c16:uniqueId val="{00000000-E1B3-45EF-BF59-BFAA18EE03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15.74</c:v>
                </c:pt>
                <c:pt idx="2">
                  <c:v>21.02</c:v>
                </c:pt>
                <c:pt idx="3">
                  <c:v>24.31</c:v>
                </c:pt>
                <c:pt idx="4">
                  <c:v>26.92</c:v>
                </c:pt>
              </c:numCache>
            </c:numRef>
          </c:val>
          <c:smooth val="0"/>
          <c:extLst>
            <c:ext xmlns:c16="http://schemas.microsoft.com/office/drawing/2014/chart" uri="{C3380CC4-5D6E-409C-BE32-E72D297353CC}">
              <c16:uniqueId val="{00000001-E1B3-45EF-BF59-BFAA18EE03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A-4FA8-B8F8-94A3821FED9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5A-4FA8-B8F8-94A3821FED9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373-4845-A27D-D1401A3C03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74.239999999999995</c:v>
                </c:pt>
                <c:pt idx="2">
                  <c:v>83.92</c:v>
                </c:pt>
                <c:pt idx="3">
                  <c:v>89.31</c:v>
                </c:pt>
                <c:pt idx="4">
                  <c:v>91.33</c:v>
                </c:pt>
              </c:numCache>
            </c:numRef>
          </c:val>
          <c:smooth val="0"/>
          <c:extLst>
            <c:ext xmlns:c16="http://schemas.microsoft.com/office/drawing/2014/chart" uri="{C3380CC4-5D6E-409C-BE32-E72D297353CC}">
              <c16:uniqueId val="{00000001-C373-4845-A27D-D1401A3C03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101.07</c:v>
                </c:pt>
                <c:pt idx="2">
                  <c:v>110.94</c:v>
                </c:pt>
                <c:pt idx="3">
                  <c:v>137.83000000000001</c:v>
                </c:pt>
                <c:pt idx="4">
                  <c:v>155.13</c:v>
                </c:pt>
              </c:numCache>
            </c:numRef>
          </c:val>
          <c:extLst>
            <c:ext xmlns:c16="http://schemas.microsoft.com/office/drawing/2014/chart" uri="{C3380CC4-5D6E-409C-BE32-E72D297353CC}">
              <c16:uniqueId val="{00000000-70BE-436E-8179-A4924106B1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100.47</c:v>
                </c:pt>
                <c:pt idx="2">
                  <c:v>122.71</c:v>
                </c:pt>
                <c:pt idx="3">
                  <c:v>138.19999999999999</c:v>
                </c:pt>
                <c:pt idx="4">
                  <c:v>126.97</c:v>
                </c:pt>
              </c:numCache>
            </c:numRef>
          </c:val>
          <c:smooth val="0"/>
          <c:extLst>
            <c:ext xmlns:c16="http://schemas.microsoft.com/office/drawing/2014/chart" uri="{C3380CC4-5D6E-409C-BE32-E72D297353CC}">
              <c16:uniqueId val="{00000001-70BE-436E-8179-A4924106B1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1131.5999999999999</c:v>
                </c:pt>
                <c:pt idx="2">
                  <c:v>1056.4000000000001</c:v>
                </c:pt>
                <c:pt idx="3">
                  <c:v>1003.02</c:v>
                </c:pt>
                <c:pt idx="4">
                  <c:v>844.47</c:v>
                </c:pt>
              </c:numCache>
            </c:numRef>
          </c:val>
          <c:extLst>
            <c:ext xmlns:c16="http://schemas.microsoft.com/office/drawing/2014/chart" uri="{C3380CC4-5D6E-409C-BE32-E72D297353CC}">
              <c16:uniqueId val="{00000000-5056-44EF-8B99-507358A9E73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5056-44EF-8B99-507358A9E73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76</c:v>
                </c:pt>
                <c:pt idx="2">
                  <c:v>82.61</c:v>
                </c:pt>
                <c:pt idx="3">
                  <c:v>69.02</c:v>
                </c:pt>
                <c:pt idx="4">
                  <c:v>86.52</c:v>
                </c:pt>
              </c:numCache>
            </c:numRef>
          </c:val>
          <c:extLst>
            <c:ext xmlns:c16="http://schemas.microsoft.com/office/drawing/2014/chart" uri="{C3380CC4-5D6E-409C-BE32-E72D297353CC}">
              <c16:uniqueId val="{00000000-01E6-491F-8325-A47FEA6FFD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60.59</c:v>
                </c:pt>
                <c:pt idx="2">
                  <c:v>60</c:v>
                </c:pt>
                <c:pt idx="3">
                  <c:v>59.01</c:v>
                </c:pt>
                <c:pt idx="4">
                  <c:v>56.06</c:v>
                </c:pt>
              </c:numCache>
            </c:numRef>
          </c:val>
          <c:smooth val="0"/>
          <c:extLst>
            <c:ext xmlns:c16="http://schemas.microsoft.com/office/drawing/2014/chart" uri="{C3380CC4-5D6E-409C-BE32-E72D297353CC}">
              <c16:uniqueId val="{00000001-01E6-491F-8325-A47FEA6FFD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194.63</c:v>
                </c:pt>
                <c:pt idx="2">
                  <c:v>186.43</c:v>
                </c:pt>
                <c:pt idx="3">
                  <c:v>219.6</c:v>
                </c:pt>
                <c:pt idx="4">
                  <c:v>196.1</c:v>
                </c:pt>
              </c:numCache>
            </c:numRef>
          </c:val>
          <c:extLst>
            <c:ext xmlns:c16="http://schemas.microsoft.com/office/drawing/2014/chart" uri="{C3380CC4-5D6E-409C-BE32-E72D297353CC}">
              <c16:uniqueId val="{00000000-250C-4E93-AF74-278560E41F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280.23</c:v>
                </c:pt>
                <c:pt idx="2">
                  <c:v>282.70999999999998</c:v>
                </c:pt>
                <c:pt idx="3">
                  <c:v>291.82</c:v>
                </c:pt>
                <c:pt idx="4">
                  <c:v>304.36</c:v>
                </c:pt>
              </c:numCache>
            </c:numRef>
          </c:val>
          <c:smooth val="0"/>
          <c:extLst>
            <c:ext xmlns:c16="http://schemas.microsoft.com/office/drawing/2014/chart" uri="{C3380CC4-5D6E-409C-BE32-E72D297353CC}">
              <c16:uniqueId val="{00000001-250C-4E93-AF74-278560E41F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53.17</c:v>
                </c:pt>
                <c:pt idx="2">
                  <c:v>51.59</c:v>
                </c:pt>
                <c:pt idx="3">
                  <c:v>51.59</c:v>
                </c:pt>
                <c:pt idx="4">
                  <c:v>51.59</c:v>
                </c:pt>
              </c:numCache>
            </c:numRef>
          </c:val>
          <c:extLst>
            <c:ext xmlns:c16="http://schemas.microsoft.com/office/drawing/2014/chart" uri="{C3380CC4-5D6E-409C-BE32-E72D297353CC}">
              <c16:uniqueId val="{00000000-D014-47B5-ADEC-BE46C6661D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58.19</c:v>
                </c:pt>
                <c:pt idx="2">
                  <c:v>56.52</c:v>
                </c:pt>
                <c:pt idx="3">
                  <c:v>88.45</c:v>
                </c:pt>
                <c:pt idx="4">
                  <c:v>54.08</c:v>
                </c:pt>
              </c:numCache>
            </c:numRef>
          </c:val>
          <c:smooth val="0"/>
          <c:extLst>
            <c:ext xmlns:c16="http://schemas.microsoft.com/office/drawing/2014/chart" uri="{C3380CC4-5D6E-409C-BE32-E72D297353CC}">
              <c16:uniqueId val="{00000001-D014-47B5-ADEC-BE46C6661D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149B-434D-96B1-8902EFA670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87.8</c:v>
                </c:pt>
                <c:pt idx="2">
                  <c:v>88.43</c:v>
                </c:pt>
                <c:pt idx="3">
                  <c:v>90.34</c:v>
                </c:pt>
                <c:pt idx="4">
                  <c:v>90.57</c:v>
                </c:pt>
              </c:numCache>
            </c:numRef>
          </c:val>
          <c:smooth val="0"/>
          <c:extLst>
            <c:ext xmlns:c16="http://schemas.microsoft.com/office/drawing/2014/chart" uri="{C3380CC4-5D6E-409C-BE32-E72D297353CC}">
              <c16:uniqueId val="{00000001-149B-434D-96B1-8902EFA670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3"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会津美里町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18526</v>
      </c>
      <c r="AM8" s="36"/>
      <c r="AN8" s="36"/>
      <c r="AO8" s="36"/>
      <c r="AP8" s="36"/>
      <c r="AQ8" s="36"/>
      <c r="AR8" s="36"/>
      <c r="AS8" s="36"/>
      <c r="AT8" s="37">
        <f>データ!T6</f>
        <v>276.33</v>
      </c>
      <c r="AU8" s="37"/>
      <c r="AV8" s="37"/>
      <c r="AW8" s="37"/>
      <c r="AX8" s="37"/>
      <c r="AY8" s="37"/>
      <c r="AZ8" s="37"/>
      <c r="BA8" s="37"/>
      <c r="BB8" s="37">
        <f>データ!U6</f>
        <v>67.040000000000006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47.13</v>
      </c>
      <c r="J10" s="37"/>
      <c r="K10" s="37"/>
      <c r="L10" s="37"/>
      <c r="M10" s="37"/>
      <c r="N10" s="37"/>
      <c r="O10" s="37"/>
      <c r="P10" s="37">
        <f>データ!P6</f>
        <v>1.78</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327</v>
      </c>
      <c r="AM10" s="36"/>
      <c r="AN10" s="36"/>
      <c r="AO10" s="36"/>
      <c r="AP10" s="36"/>
      <c r="AQ10" s="36"/>
      <c r="AR10" s="36"/>
      <c r="AS10" s="36"/>
      <c r="AT10" s="37">
        <f>データ!W6</f>
        <v>0.46</v>
      </c>
      <c r="AU10" s="37"/>
      <c r="AV10" s="37"/>
      <c r="AW10" s="37"/>
      <c r="AX10" s="37"/>
      <c r="AY10" s="37"/>
      <c r="AZ10" s="37"/>
      <c r="BA10" s="37"/>
      <c r="BB10" s="37">
        <f>データ!X6</f>
        <v>710.87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pBhNbVlFvuqZONKWUP4vBvo2Ka3aUy/JTYPk2K/XCsarrEY0ddkDNXvS5JTsjHQyblpcUDlAzLApWe/q6SfVaQ==" saltValue="z8+eQ3aeeKVRYfcJYMi/j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74471</v>
      </c>
      <c r="D6" s="19">
        <f t="shared" si="3"/>
        <v>46</v>
      </c>
      <c r="E6" s="19">
        <f t="shared" si="3"/>
        <v>18</v>
      </c>
      <c r="F6" s="19">
        <f t="shared" si="3"/>
        <v>0</v>
      </c>
      <c r="G6" s="19">
        <f t="shared" si="3"/>
        <v>0</v>
      </c>
      <c r="H6" s="19" t="str">
        <f t="shared" si="3"/>
        <v>福島県　会津美里町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47.13</v>
      </c>
      <c r="P6" s="20">
        <f t="shared" si="3"/>
        <v>1.78</v>
      </c>
      <c r="Q6" s="20">
        <f t="shared" si="3"/>
        <v>100</v>
      </c>
      <c r="R6" s="20">
        <f t="shared" si="3"/>
        <v>3850</v>
      </c>
      <c r="S6" s="20">
        <f t="shared" si="3"/>
        <v>18526</v>
      </c>
      <c r="T6" s="20">
        <f t="shared" si="3"/>
        <v>276.33</v>
      </c>
      <c r="U6" s="20">
        <f t="shared" si="3"/>
        <v>67.040000000000006</v>
      </c>
      <c r="V6" s="20">
        <f t="shared" si="3"/>
        <v>327</v>
      </c>
      <c r="W6" s="20">
        <f t="shared" si="3"/>
        <v>0.46</v>
      </c>
      <c r="X6" s="20">
        <f t="shared" si="3"/>
        <v>710.87</v>
      </c>
      <c r="Y6" s="21" t="str">
        <f>IF(Y7="",NA(),Y7)</f>
        <v>-</v>
      </c>
      <c r="Z6" s="21">
        <f t="shared" ref="Z6:AH6" si="4">IF(Z7="",NA(),Z7)</f>
        <v>100</v>
      </c>
      <c r="AA6" s="21">
        <f t="shared" si="4"/>
        <v>101.3</v>
      </c>
      <c r="AB6" s="21">
        <f t="shared" si="4"/>
        <v>100</v>
      </c>
      <c r="AC6" s="21">
        <f t="shared" si="4"/>
        <v>100</v>
      </c>
      <c r="AD6" s="21" t="str">
        <f t="shared" si="4"/>
        <v>-</v>
      </c>
      <c r="AE6" s="21">
        <f t="shared" si="4"/>
        <v>99.03</v>
      </c>
      <c r="AF6" s="21">
        <f t="shared" si="4"/>
        <v>100.41</v>
      </c>
      <c r="AG6" s="21">
        <f t="shared" si="4"/>
        <v>100.17</v>
      </c>
      <c r="AH6" s="21">
        <f t="shared" si="4"/>
        <v>96.95</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74.239999999999995</v>
      </c>
      <c r="AQ6" s="21">
        <f t="shared" si="5"/>
        <v>83.92</v>
      </c>
      <c r="AR6" s="21">
        <f t="shared" si="5"/>
        <v>89.31</v>
      </c>
      <c r="AS6" s="21">
        <f t="shared" si="5"/>
        <v>91.33</v>
      </c>
      <c r="AT6" s="20" t="str">
        <f>IF(AT7="","",IF(AT7="-","【-】","【"&amp;SUBSTITUTE(TEXT(AT7,"#,##0.00"),"-","△")&amp;"】"))</f>
        <v>【111.69】</v>
      </c>
      <c r="AU6" s="21" t="str">
        <f>IF(AU7="",NA(),AU7)</f>
        <v>-</v>
      </c>
      <c r="AV6" s="21">
        <f t="shared" ref="AV6:BD6" si="6">IF(AV7="",NA(),AV7)</f>
        <v>101.07</v>
      </c>
      <c r="AW6" s="21">
        <f t="shared" si="6"/>
        <v>110.94</v>
      </c>
      <c r="AX6" s="21">
        <f t="shared" si="6"/>
        <v>137.83000000000001</v>
      </c>
      <c r="AY6" s="21">
        <f t="shared" si="6"/>
        <v>155.13</v>
      </c>
      <c r="AZ6" s="21" t="str">
        <f t="shared" si="6"/>
        <v>-</v>
      </c>
      <c r="BA6" s="21">
        <f t="shared" si="6"/>
        <v>100.47</v>
      </c>
      <c r="BB6" s="21">
        <f t="shared" si="6"/>
        <v>122.71</v>
      </c>
      <c r="BC6" s="21">
        <f t="shared" si="6"/>
        <v>138.19999999999999</v>
      </c>
      <c r="BD6" s="21">
        <f t="shared" si="6"/>
        <v>126.97</v>
      </c>
      <c r="BE6" s="20" t="str">
        <f>IF(BE7="","",IF(BE7="-","【-】","【"&amp;SUBSTITUTE(TEXT(BE7,"#,##0.00"),"-","△")&amp;"】"))</f>
        <v>【111.29】</v>
      </c>
      <c r="BF6" s="21" t="str">
        <f>IF(BF7="",NA(),BF7)</f>
        <v>-</v>
      </c>
      <c r="BG6" s="21">
        <f t="shared" ref="BG6:BO6" si="7">IF(BG7="",NA(),BG7)</f>
        <v>1131.5999999999999</v>
      </c>
      <c r="BH6" s="21">
        <f t="shared" si="7"/>
        <v>1056.4000000000001</v>
      </c>
      <c r="BI6" s="21">
        <f t="shared" si="7"/>
        <v>1003.02</v>
      </c>
      <c r="BJ6" s="21">
        <f t="shared" si="7"/>
        <v>844.47</v>
      </c>
      <c r="BK6" s="21" t="str">
        <f t="shared" si="7"/>
        <v>-</v>
      </c>
      <c r="BL6" s="21">
        <f t="shared" si="7"/>
        <v>294.27</v>
      </c>
      <c r="BM6" s="21">
        <f t="shared" si="7"/>
        <v>294.08999999999997</v>
      </c>
      <c r="BN6" s="21">
        <f t="shared" si="7"/>
        <v>294.08999999999997</v>
      </c>
      <c r="BO6" s="21">
        <f t="shared" si="7"/>
        <v>338.47</v>
      </c>
      <c r="BP6" s="20" t="str">
        <f>IF(BP7="","",IF(BP7="-","【-】","【"&amp;SUBSTITUTE(TEXT(BP7,"#,##0.00"),"-","△")&amp;"】"))</f>
        <v>【349.83】</v>
      </c>
      <c r="BQ6" s="21" t="str">
        <f>IF(BQ7="",NA(),BQ7)</f>
        <v>-</v>
      </c>
      <c r="BR6" s="21">
        <f t="shared" ref="BR6:BZ6" si="8">IF(BR7="",NA(),BR7)</f>
        <v>76</v>
      </c>
      <c r="BS6" s="21">
        <f t="shared" si="8"/>
        <v>82.61</v>
      </c>
      <c r="BT6" s="21">
        <f t="shared" si="8"/>
        <v>69.02</v>
      </c>
      <c r="BU6" s="21">
        <f t="shared" si="8"/>
        <v>86.52</v>
      </c>
      <c r="BV6" s="21" t="str">
        <f t="shared" si="8"/>
        <v>-</v>
      </c>
      <c r="BW6" s="21">
        <f t="shared" si="8"/>
        <v>60.59</v>
      </c>
      <c r="BX6" s="21">
        <f t="shared" si="8"/>
        <v>60</v>
      </c>
      <c r="BY6" s="21">
        <f t="shared" si="8"/>
        <v>59.01</v>
      </c>
      <c r="BZ6" s="21">
        <f t="shared" si="8"/>
        <v>56.06</v>
      </c>
      <c r="CA6" s="20" t="str">
        <f>IF(CA7="","",IF(CA7="-","【-】","【"&amp;SUBSTITUTE(TEXT(CA7,"#,##0.00"),"-","△")&amp;"】"))</f>
        <v>【53.65】</v>
      </c>
      <c r="CB6" s="21" t="str">
        <f>IF(CB7="",NA(),CB7)</f>
        <v>-</v>
      </c>
      <c r="CC6" s="21">
        <f t="shared" ref="CC6:CK6" si="9">IF(CC7="",NA(),CC7)</f>
        <v>194.63</v>
      </c>
      <c r="CD6" s="21">
        <f t="shared" si="9"/>
        <v>186.43</v>
      </c>
      <c r="CE6" s="21">
        <f t="shared" si="9"/>
        <v>219.6</v>
      </c>
      <c r="CF6" s="21">
        <f t="shared" si="9"/>
        <v>196.1</v>
      </c>
      <c r="CG6" s="21" t="str">
        <f t="shared" si="9"/>
        <v>-</v>
      </c>
      <c r="CH6" s="21">
        <f t="shared" si="9"/>
        <v>280.23</v>
      </c>
      <c r="CI6" s="21">
        <f t="shared" si="9"/>
        <v>282.70999999999998</v>
      </c>
      <c r="CJ6" s="21">
        <f t="shared" si="9"/>
        <v>291.82</v>
      </c>
      <c r="CK6" s="21">
        <f t="shared" si="9"/>
        <v>304.36</v>
      </c>
      <c r="CL6" s="20" t="str">
        <f>IF(CL7="","",IF(CL7="-","【-】","【"&amp;SUBSTITUTE(TEXT(CL7,"#,##0.00"),"-","△")&amp;"】"))</f>
        <v>【307.86】</v>
      </c>
      <c r="CM6" s="21" t="str">
        <f>IF(CM7="",NA(),CM7)</f>
        <v>-</v>
      </c>
      <c r="CN6" s="21">
        <f t="shared" ref="CN6:CV6" si="10">IF(CN7="",NA(),CN7)</f>
        <v>53.17</v>
      </c>
      <c r="CO6" s="21">
        <f t="shared" si="10"/>
        <v>51.59</v>
      </c>
      <c r="CP6" s="21">
        <f t="shared" si="10"/>
        <v>51.59</v>
      </c>
      <c r="CQ6" s="21">
        <f t="shared" si="10"/>
        <v>51.59</v>
      </c>
      <c r="CR6" s="21" t="str">
        <f t="shared" si="10"/>
        <v>-</v>
      </c>
      <c r="CS6" s="21">
        <f t="shared" si="10"/>
        <v>58.19</v>
      </c>
      <c r="CT6" s="21">
        <f t="shared" si="10"/>
        <v>56.52</v>
      </c>
      <c r="CU6" s="21">
        <f t="shared" si="10"/>
        <v>88.45</v>
      </c>
      <c r="CV6" s="21">
        <f t="shared" si="10"/>
        <v>54.08</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87.8</v>
      </c>
      <c r="DE6" s="21">
        <f t="shared" si="11"/>
        <v>88.43</v>
      </c>
      <c r="DF6" s="21">
        <f t="shared" si="11"/>
        <v>90.34</v>
      </c>
      <c r="DG6" s="21">
        <f t="shared" si="11"/>
        <v>90.57</v>
      </c>
      <c r="DH6" s="20" t="str">
        <f>IF(DH7="","",IF(DH7="-","【-】","【"&amp;SUBSTITUTE(TEXT(DH7,"#,##0.00"),"-","△")&amp;"】"))</f>
        <v>【85.31】</v>
      </c>
      <c r="DI6" s="21" t="str">
        <f>IF(DI7="",NA(),DI7)</f>
        <v>-</v>
      </c>
      <c r="DJ6" s="21">
        <f t="shared" ref="DJ6:DR6" si="12">IF(DJ7="",NA(),DJ7)</f>
        <v>5.25</v>
      </c>
      <c r="DK6" s="21">
        <f t="shared" si="12"/>
        <v>10.51</v>
      </c>
      <c r="DL6" s="21">
        <f t="shared" si="12"/>
        <v>15.76</v>
      </c>
      <c r="DM6" s="21">
        <f t="shared" si="12"/>
        <v>21.01</v>
      </c>
      <c r="DN6" s="21" t="str">
        <f t="shared" si="12"/>
        <v>-</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74471</v>
      </c>
      <c r="D7" s="23">
        <v>46</v>
      </c>
      <c r="E7" s="23">
        <v>18</v>
      </c>
      <c r="F7" s="23">
        <v>0</v>
      </c>
      <c r="G7" s="23">
        <v>0</v>
      </c>
      <c r="H7" s="23" t="s">
        <v>96</v>
      </c>
      <c r="I7" s="23" t="s">
        <v>97</v>
      </c>
      <c r="J7" s="23" t="s">
        <v>98</v>
      </c>
      <c r="K7" s="23" t="s">
        <v>99</v>
      </c>
      <c r="L7" s="23" t="s">
        <v>100</v>
      </c>
      <c r="M7" s="23" t="s">
        <v>101</v>
      </c>
      <c r="N7" s="24" t="s">
        <v>102</v>
      </c>
      <c r="O7" s="24">
        <v>47.13</v>
      </c>
      <c r="P7" s="24">
        <v>1.78</v>
      </c>
      <c r="Q7" s="24">
        <v>100</v>
      </c>
      <c r="R7" s="24">
        <v>3850</v>
      </c>
      <c r="S7" s="24">
        <v>18526</v>
      </c>
      <c r="T7" s="24">
        <v>276.33</v>
      </c>
      <c r="U7" s="24">
        <v>67.040000000000006</v>
      </c>
      <c r="V7" s="24">
        <v>327</v>
      </c>
      <c r="W7" s="24">
        <v>0.46</v>
      </c>
      <c r="X7" s="24">
        <v>710.87</v>
      </c>
      <c r="Y7" s="24" t="s">
        <v>102</v>
      </c>
      <c r="Z7" s="24">
        <v>100</v>
      </c>
      <c r="AA7" s="24">
        <v>101.3</v>
      </c>
      <c r="AB7" s="24">
        <v>100</v>
      </c>
      <c r="AC7" s="24">
        <v>100</v>
      </c>
      <c r="AD7" s="24" t="s">
        <v>102</v>
      </c>
      <c r="AE7" s="24">
        <v>99.03</v>
      </c>
      <c r="AF7" s="24">
        <v>100.41</v>
      </c>
      <c r="AG7" s="24">
        <v>100.17</v>
      </c>
      <c r="AH7" s="24">
        <v>96.95</v>
      </c>
      <c r="AI7" s="24">
        <v>96.62</v>
      </c>
      <c r="AJ7" s="24" t="s">
        <v>102</v>
      </c>
      <c r="AK7" s="24">
        <v>0</v>
      </c>
      <c r="AL7" s="24">
        <v>0</v>
      </c>
      <c r="AM7" s="24">
        <v>0</v>
      </c>
      <c r="AN7" s="24">
        <v>0</v>
      </c>
      <c r="AO7" s="24" t="s">
        <v>102</v>
      </c>
      <c r="AP7" s="24">
        <v>74.239999999999995</v>
      </c>
      <c r="AQ7" s="24">
        <v>83.92</v>
      </c>
      <c r="AR7" s="24">
        <v>89.31</v>
      </c>
      <c r="AS7" s="24">
        <v>91.33</v>
      </c>
      <c r="AT7" s="24">
        <v>111.69</v>
      </c>
      <c r="AU7" s="24" t="s">
        <v>102</v>
      </c>
      <c r="AV7" s="24">
        <v>101.07</v>
      </c>
      <c r="AW7" s="24">
        <v>110.94</v>
      </c>
      <c r="AX7" s="24">
        <v>137.83000000000001</v>
      </c>
      <c r="AY7" s="24">
        <v>155.13</v>
      </c>
      <c r="AZ7" s="24" t="s">
        <v>102</v>
      </c>
      <c r="BA7" s="24">
        <v>100.47</v>
      </c>
      <c r="BB7" s="24">
        <v>122.71</v>
      </c>
      <c r="BC7" s="24">
        <v>138.19999999999999</v>
      </c>
      <c r="BD7" s="24">
        <v>126.97</v>
      </c>
      <c r="BE7" s="24">
        <v>111.29</v>
      </c>
      <c r="BF7" s="24" t="s">
        <v>102</v>
      </c>
      <c r="BG7" s="24">
        <v>1131.5999999999999</v>
      </c>
      <c r="BH7" s="24">
        <v>1056.4000000000001</v>
      </c>
      <c r="BI7" s="24">
        <v>1003.02</v>
      </c>
      <c r="BJ7" s="24">
        <v>844.47</v>
      </c>
      <c r="BK7" s="24" t="s">
        <v>102</v>
      </c>
      <c r="BL7" s="24">
        <v>294.27</v>
      </c>
      <c r="BM7" s="24">
        <v>294.08999999999997</v>
      </c>
      <c r="BN7" s="24">
        <v>294.08999999999997</v>
      </c>
      <c r="BO7" s="24">
        <v>338.47</v>
      </c>
      <c r="BP7" s="24">
        <v>349.83</v>
      </c>
      <c r="BQ7" s="24" t="s">
        <v>102</v>
      </c>
      <c r="BR7" s="24">
        <v>76</v>
      </c>
      <c r="BS7" s="24">
        <v>82.61</v>
      </c>
      <c r="BT7" s="24">
        <v>69.02</v>
      </c>
      <c r="BU7" s="24">
        <v>86.52</v>
      </c>
      <c r="BV7" s="24" t="s">
        <v>102</v>
      </c>
      <c r="BW7" s="24">
        <v>60.59</v>
      </c>
      <c r="BX7" s="24">
        <v>60</v>
      </c>
      <c r="BY7" s="24">
        <v>59.01</v>
      </c>
      <c r="BZ7" s="24">
        <v>56.06</v>
      </c>
      <c r="CA7" s="24">
        <v>53.65</v>
      </c>
      <c r="CB7" s="24" t="s">
        <v>102</v>
      </c>
      <c r="CC7" s="24">
        <v>194.63</v>
      </c>
      <c r="CD7" s="24">
        <v>186.43</v>
      </c>
      <c r="CE7" s="24">
        <v>219.6</v>
      </c>
      <c r="CF7" s="24">
        <v>196.1</v>
      </c>
      <c r="CG7" s="24" t="s">
        <v>102</v>
      </c>
      <c r="CH7" s="24">
        <v>280.23</v>
      </c>
      <c r="CI7" s="24">
        <v>282.70999999999998</v>
      </c>
      <c r="CJ7" s="24">
        <v>291.82</v>
      </c>
      <c r="CK7" s="24">
        <v>304.36</v>
      </c>
      <c r="CL7" s="24">
        <v>307.86</v>
      </c>
      <c r="CM7" s="24" t="s">
        <v>102</v>
      </c>
      <c r="CN7" s="24">
        <v>53.17</v>
      </c>
      <c r="CO7" s="24">
        <v>51.59</v>
      </c>
      <c r="CP7" s="24">
        <v>51.59</v>
      </c>
      <c r="CQ7" s="24">
        <v>51.59</v>
      </c>
      <c r="CR7" s="24" t="s">
        <v>102</v>
      </c>
      <c r="CS7" s="24">
        <v>58.19</v>
      </c>
      <c r="CT7" s="24">
        <v>56.52</v>
      </c>
      <c r="CU7" s="24">
        <v>88.45</v>
      </c>
      <c r="CV7" s="24">
        <v>54.08</v>
      </c>
      <c r="CW7" s="24">
        <v>54.61</v>
      </c>
      <c r="CX7" s="24" t="s">
        <v>102</v>
      </c>
      <c r="CY7" s="24">
        <v>100</v>
      </c>
      <c r="CZ7" s="24">
        <v>100</v>
      </c>
      <c r="DA7" s="24">
        <v>100</v>
      </c>
      <c r="DB7" s="24">
        <v>100</v>
      </c>
      <c r="DC7" s="24" t="s">
        <v>102</v>
      </c>
      <c r="DD7" s="24">
        <v>87.8</v>
      </c>
      <c r="DE7" s="24">
        <v>88.43</v>
      </c>
      <c r="DF7" s="24">
        <v>90.34</v>
      </c>
      <c r="DG7" s="24">
        <v>90.57</v>
      </c>
      <c r="DH7" s="24">
        <v>85.31</v>
      </c>
      <c r="DI7" s="24" t="s">
        <v>102</v>
      </c>
      <c r="DJ7" s="24">
        <v>5.25</v>
      </c>
      <c r="DK7" s="24">
        <v>10.51</v>
      </c>
      <c r="DL7" s="24">
        <v>15.76</v>
      </c>
      <c r="DM7" s="24">
        <v>21.01</v>
      </c>
      <c r="DN7" s="24" t="s">
        <v>102</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 春佳</cp:lastModifiedBy>
  <dcterms:created xsi:type="dcterms:W3CDTF">2025-01-24T07:23:56Z</dcterms:created>
  <dcterms:modified xsi:type="dcterms:W3CDTF">2025-01-30T07:42:12Z</dcterms:modified>
  <cp:category/>
</cp:coreProperties>
</file>