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msv00\政策財政課\（00　R5 政策財政課\R5 財政係\29．R3以前　財政係\財政係\公営企業\令和6年度\01 照会\R7.1.23【照会_2月5日（水）期限】公営企業に係る経営比較分析表（令和5年度決算）の分析等について\回答\"/>
    </mc:Choice>
  </mc:AlternateContent>
  <xr:revisionPtr revIDLastSave="0" documentId="13_ncr:1_{9A105E44-52C1-4D62-9BB0-80CFF87FB710}" xr6:coauthVersionLast="47" xr6:coauthVersionMax="47" xr10:uidLastSave="{00000000-0000-0000-0000-000000000000}"/>
  <workbookProtection workbookAlgorithmName="SHA-512" workbookHashValue="D5EUCOq6z43vzaExaaItFmH3h5DQSBxIlz7ykKR3AQhDH2ZRBGunnFOtZ3d6Ps4ANVGMERXSFMFmPewU0SkMpA==" workbookSaltValue="CHOKxp04k9OHy+1VM5cCFw=="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<sst xmlns="http://schemas.openxmlformats.org/spreadsheetml/2006/main" count="253" uniqueCount="116">
  <si>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</si>
  <si>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</si>
  <si>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</si>
  <si>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</si>
  <si>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</si>
  <si>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</si>
  <si>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</si>
  <si>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</si>
  <si>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</si>
  <si>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</si>
  <si>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</si>
  <si>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</si>
  <si>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</si>
  <si>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</si>
  <si>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</si>
  <si>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</si>
  <si>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</si>
  <si>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</si>
  <si>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</si>
  <si>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</si>
  <si>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</si>
  <si>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</si>
  <si>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</si>
  <si>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</si>
  <si>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</si>
  <si>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</si>
  <si>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</si>
  <si>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</si>
  <si>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</si>
  <si>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</si>
  <si>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</si>
  <si>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</si>
  <si>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</si>
  <si>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</si>
  <si>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</si>
  <si>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</si>
  <si>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</si>
  <si>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</si>
  <si>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</si>
  <si>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</si>
  <si>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</si>
  <si>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</si>
  <si>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</si>
  <si>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</si>
  <si>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</si>
  <si>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</si>
  <si>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</si>
  <si>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</si>
  <si>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</si>
  <si>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</si>
  <si>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</si>
  <si>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</si>
  <si>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</si>
  <si>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</si>
  <si>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</si>
  <si>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</si>
  <si>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</si>
  <si>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</si>
  <si>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</si>
  <si>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</si>
  <si>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</si>
  <si>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</si>
  <si>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</si>
  <si>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</si>
  <si>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</si>
  <si>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</si>
  <si>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</si>
  <si>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</si>
  <si>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</si>
  <si>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</si>
  <si>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</si>
  <si>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</si>
  <si>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</si>
  <si>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</si>
  <si>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</si>
  <si>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</si>
  <si>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</si>
  <si>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</si>
  <si>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</si>
  <si>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</si>
  <si>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</si>
  <si>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</si>
  <si>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</si>
  <si>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</si>
  <si>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</si>
  <si>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</si>
  <si>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</si>
  <si>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</si>
  <si>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</si>
  <si>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</si>
  <si>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</si>
  <si>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</si>
  <si>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</si>
  <si>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</si>
  <si>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</si>
  <si>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</si>
  <si>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</si>
  <si>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</si>
  <si>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</si>
  <si>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</si>
  <si>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</si>
  <si>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</si>
  <si>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</si>
  <si>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</si>
  <si>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</si>
  <si>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</si>
  <si>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</si>
  <si>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</si>
  <si>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</si>
  <si>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</si>
  <si>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</si>
  <si>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</si>
  <si>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</si>
  <si>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流動資産で流動負債を賄えていない状況である。今後も接続率の向上及び経費の削減等に努め、支払能力を高める必要がある。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類似団体平均値を上回っている。将来的な財政負担を見据えた財政運営により、可能な限り企業債残高の縮減を図っていく必要がある。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類似団体と比較し高い値となっている。投資の効率化や維持管理費の削減、接続率の向上による有収水量の増加等の取組みが必要である。
</t>
    </r>
    <r>
      <rPr>
        <b/>
        <sz val="11"/>
        <color theme="1"/>
        <rFont val="ＭＳ ゴシック"/>
        <family val="3"/>
        <charset val="128"/>
      </rPr>
      <t>⑦施設利用率、⑧水洗化率</t>
    </r>
    <r>
      <rPr>
        <sz val="11"/>
        <color theme="1"/>
        <rFont val="ＭＳ ゴシック"/>
        <family val="3"/>
        <charset val="128"/>
      </rPr>
      <t xml:space="preserve">
類似団体と比較し低い値となっている。接続率向上に対する取組みが必要である。</t>
    </r>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</si>
  <si>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現在、法定耐用年数を経過した管渠はないが、更新等の財源確保、更新費用等削減のための計画的な管渠の点検及び維持管理を行うため、ストックマネジメント計画を策定した。</t>
    </r>
    <rPh sb="61" eb="62">
      <t>テイ</t>
    </rPh>
    <rPh sb="155" eb="156">
      <t>オコナ</t>
    </rPh>
    <rPh sb="170" eb="172">
      <t>ケイカク</t>
    </rPh>
    <rPh sb="173" eb="175">
      <t>サクテイ</t>
    </rPh>
    <phoneticPr fontId="4"/>
  </si>
  <si>
    <t>　本町の公共下水道事業は、生活環境の改善、公共用水域の水質保全を図るため、市街地を中心に整備を進めている。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</si>
</sst>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9B-446A-B4D5-A3CFE7C68E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0.09</c:v>
                </c:pt>
                <c:pt idx="4">
                  <c:v>0.1</c:v>
                </c:pt>
              </c:numCache>
            </c:numRef>
          </c:val>
          <c:smooth val="0"/>
          <c:extLst>
            <c:ext xmlns:c16="http://schemas.microsoft.com/office/drawing/2014/chart" uri="{C3380CC4-5D6E-409C-BE32-E72D297353CC}">
              <c16:uniqueId val="{00000001-999B-446A-B4D5-A3CFE7C68E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33.75</c:v>
                </c:pt>
                <c:pt idx="2">
                  <c:v>34.369999999999997</c:v>
                </c:pt>
                <c:pt idx="3">
                  <c:v>34.97</c:v>
                </c:pt>
                <c:pt idx="4">
                  <c:v>35.1</c:v>
                </c:pt>
              </c:numCache>
            </c:numRef>
          </c:val>
          <c:extLst>
            <c:ext xmlns:c16="http://schemas.microsoft.com/office/drawing/2014/chart" uri="{C3380CC4-5D6E-409C-BE32-E72D297353CC}">
              <c16:uniqueId val="{00000000-B53C-47F8-A5A3-2DF708833E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47.32</c:v>
                </c:pt>
                <c:pt idx="4">
                  <c:v>48.03</c:v>
                </c:pt>
              </c:numCache>
            </c:numRef>
          </c:val>
          <c:smooth val="0"/>
          <c:extLst>
            <c:ext xmlns:c16="http://schemas.microsoft.com/office/drawing/2014/chart" uri="{C3380CC4-5D6E-409C-BE32-E72D297353CC}">
              <c16:uniqueId val="{00000001-B53C-47F8-A5A3-2DF708833E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48.01</c:v>
                </c:pt>
                <c:pt idx="2">
                  <c:v>51.18</c:v>
                </c:pt>
                <c:pt idx="3">
                  <c:v>52.71</c:v>
                </c:pt>
                <c:pt idx="4">
                  <c:v>53.46</c:v>
                </c:pt>
              </c:numCache>
            </c:numRef>
          </c:val>
          <c:extLst>
            <c:ext xmlns:c16="http://schemas.microsoft.com/office/drawing/2014/chart" uri="{C3380CC4-5D6E-409C-BE32-E72D297353CC}">
              <c16:uniqueId val="{00000000-58F8-41F8-9D61-B8EA3BE4F5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81.33</c:v>
                </c:pt>
                <c:pt idx="4">
                  <c:v>80.95</c:v>
                </c:pt>
              </c:numCache>
            </c:numRef>
          </c:val>
          <c:smooth val="0"/>
          <c:extLst>
            <c:ext xmlns:c16="http://schemas.microsoft.com/office/drawing/2014/chart" uri="{C3380CC4-5D6E-409C-BE32-E72D297353CC}">
              <c16:uniqueId val="{00000001-58F8-41F8-9D61-B8EA3BE4F5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101.07</c:v>
                </c:pt>
                <c:pt idx="2">
                  <c:v>101.69</c:v>
                </c:pt>
                <c:pt idx="3">
                  <c:v>101.22</c:v>
                </c:pt>
                <c:pt idx="4">
                  <c:v>100</c:v>
                </c:pt>
              </c:numCache>
            </c:numRef>
          </c:val>
          <c:extLst>
            <c:ext xmlns:c16="http://schemas.microsoft.com/office/drawing/2014/chart" uri="{C3380CC4-5D6E-409C-BE32-E72D297353CC}">
              <c16:uniqueId val="{00000000-43E3-4CA4-88A3-25F6B31E80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107.19</c:v>
                </c:pt>
                <c:pt idx="4">
                  <c:v>107.04</c:v>
                </c:pt>
              </c:numCache>
            </c:numRef>
          </c:val>
          <c:smooth val="0"/>
          <c:extLst>
            <c:ext xmlns:c16="http://schemas.microsoft.com/office/drawing/2014/chart" uri="{C3380CC4-5D6E-409C-BE32-E72D297353CC}">
              <c16:uniqueId val="{00000001-43E3-4CA4-88A3-25F6B31E80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c:v>
                </c:pt>
                <c:pt idx="2">
                  <c:v>7.08</c:v>
                </c:pt>
                <c:pt idx="3">
                  <c:v>10.25</c:v>
                </c:pt>
                <c:pt idx="4">
                  <c:v>13.48</c:v>
                </c:pt>
              </c:numCache>
            </c:numRef>
          </c:val>
          <c:extLst>
            <c:ext xmlns:c16="http://schemas.microsoft.com/office/drawing/2014/chart" uri="{C3380CC4-5D6E-409C-BE32-E72D297353CC}">
              <c16:uniqueId val="{00000000-207F-485D-9DDC-5B7E7713BB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22.89</c:v>
                </c:pt>
                <c:pt idx="4">
                  <c:v>23.37</c:v>
                </c:pt>
              </c:numCache>
            </c:numRef>
          </c:val>
          <c:smooth val="0"/>
          <c:extLst>
            <c:ext xmlns:c16="http://schemas.microsoft.com/office/drawing/2014/chart" uri="{C3380CC4-5D6E-409C-BE32-E72D297353CC}">
              <c16:uniqueId val="{00000001-207F-485D-9DDC-5B7E7713BB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71C-402A-97C2-DE2E218EF7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c:v>0</c:v>
                </c:pt>
                <c:pt idx="4">
                  <c:v>0</c:v>
                </c:pt>
              </c:numCache>
            </c:numRef>
          </c:val>
          <c:smooth val="0"/>
          <c:extLst>
            <c:ext xmlns:c16="http://schemas.microsoft.com/office/drawing/2014/chart" uri="{C3380CC4-5D6E-409C-BE32-E72D297353CC}">
              <c16:uniqueId val="{00000001-F71C-402A-97C2-DE2E218EF7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9BC-4554-90F1-454E9ED3F7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31.07</c:v>
                </c:pt>
                <c:pt idx="4">
                  <c:v>37.43</c:v>
                </c:pt>
              </c:numCache>
            </c:numRef>
          </c:val>
          <c:smooth val="0"/>
          <c:extLst>
            <c:ext xmlns:c16="http://schemas.microsoft.com/office/drawing/2014/chart" uri="{C3380CC4-5D6E-409C-BE32-E72D297353CC}">
              <c16:uniqueId val="{00000001-19BC-4554-90F1-454E9ED3F7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40.270000000000003</c:v>
                </c:pt>
                <c:pt idx="2">
                  <c:v>50.28</c:v>
                </c:pt>
                <c:pt idx="3">
                  <c:v>47.85</c:v>
                </c:pt>
                <c:pt idx="4">
                  <c:v>56.2</c:v>
                </c:pt>
              </c:numCache>
            </c:numRef>
          </c:val>
          <c:extLst>
            <c:ext xmlns:c16="http://schemas.microsoft.com/office/drawing/2014/chart" uri="{C3380CC4-5D6E-409C-BE32-E72D297353CC}">
              <c16:uniqueId val="{00000000-A80D-4F03-90CC-6EE15C258B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51.09</c:v>
                </c:pt>
                <c:pt idx="4">
                  <c:v>57.42</c:v>
                </c:pt>
              </c:numCache>
            </c:numRef>
          </c:val>
          <c:smooth val="0"/>
          <c:extLst>
            <c:ext xmlns:c16="http://schemas.microsoft.com/office/drawing/2014/chart" uri="{C3380CC4-5D6E-409C-BE32-E72D297353CC}">
              <c16:uniqueId val="{00000001-A80D-4F03-90CC-6EE15C258B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3215.87</c:v>
                </c:pt>
                <c:pt idx="2">
                  <c:v>2900.45</c:v>
                </c:pt>
                <c:pt idx="3">
                  <c:v>2676.42</c:v>
                </c:pt>
                <c:pt idx="4">
                  <c:v>2202.63</c:v>
                </c:pt>
              </c:numCache>
            </c:numRef>
          </c:val>
          <c:extLst>
            <c:ext xmlns:c16="http://schemas.microsoft.com/office/drawing/2014/chart" uri="{C3380CC4-5D6E-409C-BE32-E72D297353CC}">
              <c16:uniqueId val="{00000000-CA3E-4BA2-837D-CD46F80C8C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1194.56</c:v>
                </c:pt>
                <c:pt idx="4">
                  <c:v>1174.6099999999999</c:v>
                </c:pt>
              </c:numCache>
            </c:numRef>
          </c:val>
          <c:smooth val="0"/>
          <c:extLst>
            <c:ext xmlns:c16="http://schemas.microsoft.com/office/drawing/2014/chart" uri="{C3380CC4-5D6E-409C-BE32-E72D297353CC}">
              <c16:uniqueId val="{00000001-CA3E-4BA2-837D-CD46F80C8C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84.6</c:v>
                </c:pt>
                <c:pt idx="2">
                  <c:v>89.99</c:v>
                </c:pt>
                <c:pt idx="3">
                  <c:v>87.84</c:v>
                </c:pt>
                <c:pt idx="4">
                  <c:v>77.8</c:v>
                </c:pt>
              </c:numCache>
            </c:numRef>
          </c:val>
          <c:extLst>
            <c:ext xmlns:c16="http://schemas.microsoft.com/office/drawing/2014/chart" uri="{C3380CC4-5D6E-409C-BE32-E72D297353CC}">
              <c16:uniqueId val="{00000000-FF00-4A4A-8942-75C71AC4A5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76.78</c:v>
                </c:pt>
                <c:pt idx="4">
                  <c:v>75.41</c:v>
                </c:pt>
              </c:numCache>
            </c:numRef>
          </c:val>
          <c:smooth val="0"/>
          <c:extLst>
            <c:ext xmlns:c16="http://schemas.microsoft.com/office/drawing/2014/chart" uri="{C3380CC4-5D6E-409C-BE32-E72D297353CC}">
              <c16:uniqueId val="{00000001-FF00-4A4A-8942-75C71AC4A5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197.18</c:v>
                </c:pt>
                <c:pt idx="2">
                  <c:v>196.14</c:v>
                </c:pt>
                <c:pt idx="3">
                  <c:v>207.72</c:v>
                </c:pt>
                <c:pt idx="4">
                  <c:v>274.72000000000003</c:v>
                </c:pt>
              </c:numCache>
            </c:numRef>
          </c:val>
          <c:extLst>
            <c:ext xmlns:c16="http://schemas.microsoft.com/office/drawing/2014/chart" uri="{C3380CC4-5D6E-409C-BE32-E72D297353CC}">
              <c16:uniqueId val="{00000000-35CB-496B-B95E-38B7AEF8AD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224.31</c:v>
                </c:pt>
                <c:pt idx="4">
                  <c:v>223.48</c:v>
                </c:pt>
              </c:numCache>
            </c:numRef>
          </c:val>
          <c:smooth val="0"/>
          <c:extLst>
            <c:ext xmlns:c16="http://schemas.microsoft.com/office/drawing/2014/chart" uri="{C3380CC4-5D6E-409C-BE32-E72D297353CC}">
              <c16:uniqueId val="{00000001-35CB-496B-B95E-38B7AEF8AD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会津美里町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18526</v>
      </c>
      <c r="AM8" s="36"/>
      <c r="AN8" s="36"/>
      <c r="AO8" s="36"/>
      <c r="AP8" s="36"/>
      <c r="AQ8" s="36"/>
      <c r="AR8" s="36"/>
      <c r="AS8" s="36"/>
      <c r="AT8" s="37">
        <f>データ!T6</f>
        <v>276.33</v>
      </c>
      <c r="AU8" s="37"/>
      <c r="AV8" s="37"/>
      <c r="AW8" s="37"/>
      <c r="AX8" s="37"/>
      <c r="AY8" s="37"/>
      <c r="AZ8" s="37"/>
      <c r="BA8" s="37"/>
      <c r="BB8" s="37">
        <f>データ!U6</f>
        <v>67.040000000000006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65.2</v>
      </c>
      <c r="J10" s="37"/>
      <c r="K10" s="37"/>
      <c r="L10" s="37"/>
      <c r="M10" s="37"/>
      <c r="N10" s="37"/>
      <c r="O10" s="37"/>
      <c r="P10" s="37">
        <f>データ!P6</f>
        <v>45.83</v>
      </c>
      <c r="Q10" s="37"/>
      <c r="R10" s="37"/>
      <c r="S10" s="37"/>
      <c r="T10" s="37"/>
      <c r="U10" s="37"/>
      <c r="V10" s="37"/>
      <c r="W10" s="37">
        <f>データ!Q6</f>
        <v>100</v>
      </c>
      <c r="X10" s="37"/>
      <c r="Y10" s="37"/>
      <c r="Z10" s="37"/>
      <c r="AA10" s="37"/>
      <c r="AB10" s="37"/>
      <c r="AC10" s="37"/>
      <c r="AD10" s="36">
        <f>データ!R6</f>
        <v>4950</v>
      </c>
      <c r="AE10" s="36"/>
      <c r="AF10" s="36"/>
      <c r="AG10" s="36"/>
      <c r="AH10" s="36"/>
      <c r="AI10" s="36"/>
      <c r="AJ10" s="36"/>
      <c r="AK10" s="2"/>
      <c r="AL10" s="36">
        <f>データ!V6</f>
        <v>8427</v>
      </c>
      <c r="AM10" s="36"/>
      <c r="AN10" s="36"/>
      <c r="AO10" s="36"/>
      <c r="AP10" s="36"/>
      <c r="AQ10" s="36"/>
      <c r="AR10" s="36"/>
      <c r="AS10" s="36"/>
      <c r="AT10" s="37">
        <f>データ!W6</f>
        <v>3.51</v>
      </c>
      <c r="AU10" s="37"/>
      <c r="AV10" s="37"/>
      <c r="AW10" s="37"/>
      <c r="AX10" s="37"/>
      <c r="AY10" s="37"/>
      <c r="AZ10" s="37"/>
      <c r="BA10" s="37"/>
      <c r="BB10" s="37">
        <f>データ!X6</f>
        <v>2400.85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4qFejD5Piml0HiwP0pH4Bhm5l8KvU/K/2l9JLXf8RfGefd7PpmgEPZPRnb1VtYk0OUkDlVb9VRZWGbW2f6LTQ==" saltValue="/7GGLh2X8zLDLqa4R7Ak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74471</v>
      </c>
      <c r="D6" s="19">
        <f t="shared" si="3"/>
        <v>46</v>
      </c>
      <c r="E6" s="19">
        <f t="shared" si="3"/>
        <v>17</v>
      </c>
      <c r="F6" s="19">
        <f t="shared" si="3"/>
        <v>1</v>
      </c>
      <c r="G6" s="19">
        <f t="shared" si="3"/>
        <v>0</v>
      </c>
      <c r="H6" s="19" t="str">
        <f t="shared" si="3"/>
        <v>福島県　会津美里町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65.2</v>
      </c>
      <c r="P6" s="20">
        <f t="shared" si="3"/>
        <v>45.83</v>
      </c>
      <c r="Q6" s="20">
        <f t="shared" si="3"/>
        <v>100</v>
      </c>
      <c r="R6" s="20">
        <f t="shared" si="3"/>
        <v>4950</v>
      </c>
      <c r="S6" s="20">
        <f t="shared" si="3"/>
        <v>18526</v>
      </c>
      <c r="T6" s="20">
        <f t="shared" si="3"/>
        <v>276.33</v>
      </c>
      <c r="U6" s="20">
        <f t="shared" si="3"/>
        <v>67.040000000000006</v>
      </c>
      <c r="V6" s="20">
        <f t="shared" si="3"/>
        <v>8427</v>
      </c>
      <c r="W6" s="20">
        <f t="shared" si="3"/>
        <v>3.51</v>
      </c>
      <c r="X6" s="20">
        <f t="shared" si="3"/>
        <v>2400.85</v>
      </c>
      <c r="Y6" s="21" t="str">
        <f>IF(Y7="",NA(),Y7)</f>
        <v>-</v>
      </c>
      <c r="Z6" s="21">
        <f t="shared" ref="Z6:AH6" si="4">IF(Z7="",NA(),Z7)</f>
        <v>101.07</v>
      </c>
      <c r="AA6" s="21">
        <f t="shared" si="4"/>
        <v>101.69</v>
      </c>
      <c r="AB6" s="21">
        <f t="shared" si="4"/>
        <v>101.22</v>
      </c>
      <c r="AC6" s="21">
        <f t="shared" si="4"/>
        <v>100</v>
      </c>
      <c r="AD6" s="21" t="str">
        <f t="shared" si="4"/>
        <v>-</v>
      </c>
      <c r="AE6" s="21">
        <f t="shared" si="4"/>
        <v>107.21</v>
      </c>
      <c r="AF6" s="21">
        <f t="shared" si="4"/>
        <v>107.08</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31.07</v>
      </c>
      <c r="AS6" s="21">
        <f t="shared" si="5"/>
        <v>37.43</v>
      </c>
      <c r="AT6" s="20" t="str">
        <f>IF(AT7="","",IF(AT7="-","【-】","【"&amp;SUBSTITUTE(TEXT(AT7,"#,##0.00"),"-","△")&amp;"】"))</f>
        <v>【3.03】</v>
      </c>
      <c r="AU6" s="21" t="str">
        <f>IF(AU7="",NA(),AU7)</f>
        <v>-</v>
      </c>
      <c r="AV6" s="21">
        <f t="shared" ref="AV6:BD6" si="6">IF(AV7="",NA(),AV7)</f>
        <v>40.270000000000003</v>
      </c>
      <c r="AW6" s="21">
        <f t="shared" si="6"/>
        <v>50.28</v>
      </c>
      <c r="AX6" s="21">
        <f t="shared" si="6"/>
        <v>47.85</v>
      </c>
      <c r="AY6" s="21">
        <f t="shared" si="6"/>
        <v>56.2</v>
      </c>
      <c r="AZ6" s="21" t="str">
        <f t="shared" si="6"/>
        <v>-</v>
      </c>
      <c r="BA6" s="21">
        <f t="shared" si="6"/>
        <v>40.67</v>
      </c>
      <c r="BB6" s="21">
        <f t="shared" si="6"/>
        <v>47.7</v>
      </c>
      <c r="BC6" s="21">
        <f t="shared" si="6"/>
        <v>51.09</v>
      </c>
      <c r="BD6" s="21">
        <f t="shared" si="6"/>
        <v>57.42</v>
      </c>
      <c r="BE6" s="20" t="str">
        <f>IF(BE7="","",IF(BE7="-","【-】","【"&amp;SUBSTITUTE(TEXT(BE7,"#,##0.00"),"-","△")&amp;"】"))</f>
        <v>【78.43】</v>
      </c>
      <c r="BF6" s="21" t="str">
        <f>IF(BF7="",NA(),BF7)</f>
        <v>-</v>
      </c>
      <c r="BG6" s="21">
        <f t="shared" ref="BG6:BO6" si="7">IF(BG7="",NA(),BG7)</f>
        <v>3215.87</v>
      </c>
      <c r="BH6" s="21">
        <f t="shared" si="7"/>
        <v>2900.45</v>
      </c>
      <c r="BI6" s="21">
        <f t="shared" si="7"/>
        <v>2676.42</v>
      </c>
      <c r="BJ6" s="21">
        <f t="shared" si="7"/>
        <v>2202.63</v>
      </c>
      <c r="BK6" s="21" t="str">
        <f t="shared" si="7"/>
        <v>-</v>
      </c>
      <c r="BL6" s="21">
        <f t="shared" si="7"/>
        <v>1050.51</v>
      </c>
      <c r="BM6" s="21">
        <f t="shared" si="7"/>
        <v>1102.01</v>
      </c>
      <c r="BN6" s="21">
        <f t="shared" si="7"/>
        <v>1194.56</v>
      </c>
      <c r="BO6" s="21">
        <f t="shared" si="7"/>
        <v>1174.6099999999999</v>
      </c>
      <c r="BP6" s="20" t="str">
        <f>IF(BP7="","",IF(BP7="-","【-】","【"&amp;SUBSTITUTE(TEXT(BP7,"#,##0.00"),"-","△")&amp;"】"))</f>
        <v>【630.82】</v>
      </c>
      <c r="BQ6" s="21" t="str">
        <f>IF(BQ7="",NA(),BQ7)</f>
        <v>-</v>
      </c>
      <c r="BR6" s="21">
        <f t="shared" ref="BR6:BZ6" si="8">IF(BR7="",NA(),BR7)</f>
        <v>84.6</v>
      </c>
      <c r="BS6" s="21">
        <f t="shared" si="8"/>
        <v>89.99</v>
      </c>
      <c r="BT6" s="21">
        <f t="shared" si="8"/>
        <v>87.84</v>
      </c>
      <c r="BU6" s="21">
        <f t="shared" si="8"/>
        <v>77.8</v>
      </c>
      <c r="BV6" s="21" t="str">
        <f t="shared" si="8"/>
        <v>-</v>
      </c>
      <c r="BW6" s="21">
        <f t="shared" si="8"/>
        <v>82.65</v>
      </c>
      <c r="BX6" s="21">
        <f t="shared" si="8"/>
        <v>82.55</v>
      </c>
      <c r="BY6" s="21">
        <f t="shared" si="8"/>
        <v>76.78</v>
      </c>
      <c r="BZ6" s="21">
        <f t="shared" si="8"/>
        <v>75.41</v>
      </c>
      <c r="CA6" s="20" t="str">
        <f>IF(CA7="","",IF(CA7="-","【-】","【"&amp;SUBSTITUTE(TEXT(CA7,"#,##0.00"),"-","△")&amp;"】"))</f>
        <v>【97.81】</v>
      </c>
      <c r="CB6" s="21" t="str">
        <f>IF(CB7="",NA(),CB7)</f>
        <v>-</v>
      </c>
      <c r="CC6" s="21">
        <f t="shared" ref="CC6:CK6" si="9">IF(CC7="",NA(),CC7)</f>
        <v>197.18</v>
      </c>
      <c r="CD6" s="21">
        <f t="shared" si="9"/>
        <v>196.14</v>
      </c>
      <c r="CE6" s="21">
        <f t="shared" si="9"/>
        <v>207.72</v>
      </c>
      <c r="CF6" s="21">
        <f t="shared" si="9"/>
        <v>274.72000000000003</v>
      </c>
      <c r="CG6" s="21" t="str">
        <f t="shared" si="9"/>
        <v>-</v>
      </c>
      <c r="CH6" s="21">
        <f t="shared" si="9"/>
        <v>186.3</v>
      </c>
      <c r="CI6" s="21">
        <f t="shared" si="9"/>
        <v>188.38</v>
      </c>
      <c r="CJ6" s="21">
        <f t="shared" si="9"/>
        <v>224.31</v>
      </c>
      <c r="CK6" s="21">
        <f t="shared" si="9"/>
        <v>223.48</v>
      </c>
      <c r="CL6" s="20" t="str">
        <f>IF(CL7="","",IF(CL7="-","【-】","【"&amp;SUBSTITUTE(TEXT(CL7,"#,##0.00"),"-","△")&amp;"】"))</f>
        <v>【138.75】</v>
      </c>
      <c r="CM6" s="21" t="str">
        <f>IF(CM7="",NA(),CM7)</f>
        <v>-</v>
      </c>
      <c r="CN6" s="21">
        <f t="shared" ref="CN6:CV6" si="10">IF(CN7="",NA(),CN7)</f>
        <v>33.75</v>
      </c>
      <c r="CO6" s="21">
        <f t="shared" si="10"/>
        <v>34.369999999999997</v>
      </c>
      <c r="CP6" s="21">
        <f t="shared" si="10"/>
        <v>34.97</v>
      </c>
      <c r="CQ6" s="21">
        <f t="shared" si="10"/>
        <v>35.1</v>
      </c>
      <c r="CR6" s="21" t="str">
        <f t="shared" si="10"/>
        <v>-</v>
      </c>
      <c r="CS6" s="21">
        <f t="shared" si="10"/>
        <v>50.53</v>
      </c>
      <c r="CT6" s="21">
        <f t="shared" si="10"/>
        <v>51.42</v>
      </c>
      <c r="CU6" s="21">
        <f t="shared" si="10"/>
        <v>47.32</v>
      </c>
      <c r="CV6" s="21">
        <f t="shared" si="10"/>
        <v>48.03</v>
      </c>
      <c r="CW6" s="20" t="str">
        <f>IF(CW7="","",IF(CW7="-","【-】","【"&amp;SUBSTITUTE(TEXT(CW7,"#,##0.00"),"-","△")&amp;"】"))</f>
        <v>【58.94】</v>
      </c>
      <c r="CX6" s="21" t="str">
        <f>IF(CX7="",NA(),CX7)</f>
        <v>-</v>
      </c>
      <c r="CY6" s="21">
        <f t="shared" ref="CY6:DG6" si="11">IF(CY7="",NA(),CY7)</f>
        <v>48.01</v>
      </c>
      <c r="CZ6" s="21">
        <f t="shared" si="11"/>
        <v>51.18</v>
      </c>
      <c r="DA6" s="21">
        <f t="shared" si="11"/>
        <v>52.71</v>
      </c>
      <c r="DB6" s="21">
        <f t="shared" si="11"/>
        <v>53.46</v>
      </c>
      <c r="DC6" s="21" t="str">
        <f t="shared" si="11"/>
        <v>-</v>
      </c>
      <c r="DD6" s="21">
        <f t="shared" si="11"/>
        <v>82.08</v>
      </c>
      <c r="DE6" s="21">
        <f t="shared" si="11"/>
        <v>81.34</v>
      </c>
      <c r="DF6" s="21">
        <f t="shared" si="11"/>
        <v>81.33</v>
      </c>
      <c r="DG6" s="21">
        <f t="shared" si="11"/>
        <v>80.95</v>
      </c>
      <c r="DH6" s="20" t="str">
        <f>IF(DH7="","",IF(DH7="-","【-】","【"&amp;SUBSTITUTE(TEXT(DH7,"#,##0.00"),"-","△")&amp;"】"))</f>
        <v>【95.91】</v>
      </c>
      <c r="DI6" s="21" t="str">
        <f>IF(DI7="",NA(),DI7)</f>
        <v>-</v>
      </c>
      <c r="DJ6" s="21">
        <f t="shared" ref="DJ6:DR6" si="12">IF(DJ7="",NA(),DJ7)</f>
        <v>3.6</v>
      </c>
      <c r="DK6" s="21">
        <f t="shared" si="12"/>
        <v>7.08</v>
      </c>
      <c r="DL6" s="21">
        <f t="shared" si="12"/>
        <v>10.25</v>
      </c>
      <c r="DM6" s="21">
        <f t="shared" si="12"/>
        <v>13.48</v>
      </c>
      <c r="DN6" s="21" t="str">
        <f t="shared" si="12"/>
        <v>-</v>
      </c>
      <c r="DO6" s="21">
        <f t="shared" si="12"/>
        <v>12.7</v>
      </c>
      <c r="DP6" s="21">
        <f t="shared" si="12"/>
        <v>14.65</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0.09</v>
      </c>
      <c r="EN6" s="21">
        <f t="shared" si="14"/>
        <v>0.1</v>
      </c>
      <c r="EO6" s="20" t="str">
        <f>IF(EO7="","",IF(EO7="-","【-】","【"&amp;SUBSTITUTE(TEXT(EO7,"#,##0.00"),"-","△")&amp;"】"))</f>
        <v>【0.22】</v>
      </c>
    </row>
    <row r="7" spans="1:148" s="22" customFormat="1" x14ac:dyDescent="0.2">
      <c r="A7" s="14"/>
      <c r="B7" s="23">
        <v>2023</v>
      </c>
      <c r="C7" s="23">
        <v>74471</v>
      </c>
      <c r="D7" s="23">
        <v>46</v>
      </c>
      <c r="E7" s="23">
        <v>17</v>
      </c>
      <c r="F7" s="23">
        <v>1</v>
      </c>
      <c r="G7" s="23">
        <v>0</v>
      </c>
      <c r="H7" s="23" t="s">
        <v>96</v>
      </c>
      <c r="I7" s="23" t="s">
        <v>97</v>
      </c>
      <c r="J7" s="23" t="s">
        <v>98</v>
      </c>
      <c r="K7" s="23" t="s">
        <v>99</v>
      </c>
      <c r="L7" s="23" t="s">
        <v>100</v>
      </c>
      <c r="M7" s="23" t="s">
        <v>101</v>
      </c>
      <c r="N7" s="24" t="s">
        <v>102</v>
      </c>
      <c r="O7" s="24">
        <v>65.2</v>
      </c>
      <c r="P7" s="24">
        <v>45.83</v>
      </c>
      <c r="Q7" s="24">
        <v>100</v>
      </c>
      <c r="R7" s="24">
        <v>4950</v>
      </c>
      <c r="S7" s="24">
        <v>18526</v>
      </c>
      <c r="T7" s="24">
        <v>276.33</v>
      </c>
      <c r="U7" s="24">
        <v>67.040000000000006</v>
      </c>
      <c r="V7" s="24">
        <v>8427</v>
      </c>
      <c r="W7" s="24">
        <v>3.51</v>
      </c>
      <c r="X7" s="24">
        <v>2400.85</v>
      </c>
      <c r="Y7" s="24" t="s">
        <v>102</v>
      </c>
      <c r="Z7" s="24">
        <v>101.07</v>
      </c>
      <c r="AA7" s="24">
        <v>101.69</v>
      </c>
      <c r="AB7" s="24">
        <v>101.22</v>
      </c>
      <c r="AC7" s="24">
        <v>100</v>
      </c>
      <c r="AD7" s="24" t="s">
        <v>102</v>
      </c>
      <c r="AE7" s="24">
        <v>107.21</v>
      </c>
      <c r="AF7" s="24">
        <v>107.08</v>
      </c>
      <c r="AG7" s="24">
        <v>107.19</v>
      </c>
      <c r="AH7" s="24">
        <v>107.04</v>
      </c>
      <c r="AI7" s="24">
        <v>105.91</v>
      </c>
      <c r="AJ7" s="24" t="s">
        <v>102</v>
      </c>
      <c r="AK7" s="24">
        <v>0</v>
      </c>
      <c r="AL7" s="24">
        <v>0</v>
      </c>
      <c r="AM7" s="24">
        <v>0</v>
      </c>
      <c r="AN7" s="24">
        <v>0</v>
      </c>
      <c r="AO7" s="24" t="s">
        <v>102</v>
      </c>
      <c r="AP7" s="24">
        <v>43.71</v>
      </c>
      <c r="AQ7" s="24">
        <v>45.94</v>
      </c>
      <c r="AR7" s="24">
        <v>31.07</v>
      </c>
      <c r="AS7" s="24">
        <v>37.43</v>
      </c>
      <c r="AT7" s="24">
        <v>3.03</v>
      </c>
      <c r="AU7" s="24" t="s">
        <v>102</v>
      </c>
      <c r="AV7" s="24">
        <v>40.270000000000003</v>
      </c>
      <c r="AW7" s="24">
        <v>50.28</v>
      </c>
      <c r="AX7" s="24">
        <v>47.85</v>
      </c>
      <c r="AY7" s="24">
        <v>56.2</v>
      </c>
      <c r="AZ7" s="24" t="s">
        <v>102</v>
      </c>
      <c r="BA7" s="24">
        <v>40.67</v>
      </c>
      <c r="BB7" s="24">
        <v>47.7</v>
      </c>
      <c r="BC7" s="24">
        <v>51.09</v>
      </c>
      <c r="BD7" s="24">
        <v>57.42</v>
      </c>
      <c r="BE7" s="24">
        <v>78.430000000000007</v>
      </c>
      <c r="BF7" s="24" t="s">
        <v>102</v>
      </c>
      <c r="BG7" s="24">
        <v>3215.87</v>
      </c>
      <c r="BH7" s="24">
        <v>2900.45</v>
      </c>
      <c r="BI7" s="24">
        <v>2676.42</v>
      </c>
      <c r="BJ7" s="24">
        <v>2202.63</v>
      </c>
      <c r="BK7" s="24" t="s">
        <v>102</v>
      </c>
      <c r="BL7" s="24">
        <v>1050.51</v>
      </c>
      <c r="BM7" s="24">
        <v>1102.01</v>
      </c>
      <c r="BN7" s="24">
        <v>1194.56</v>
      </c>
      <c r="BO7" s="24">
        <v>1174.6099999999999</v>
      </c>
      <c r="BP7" s="24">
        <v>630.82000000000005</v>
      </c>
      <c r="BQ7" s="24" t="s">
        <v>102</v>
      </c>
      <c r="BR7" s="24">
        <v>84.6</v>
      </c>
      <c r="BS7" s="24">
        <v>89.99</v>
      </c>
      <c r="BT7" s="24">
        <v>87.84</v>
      </c>
      <c r="BU7" s="24">
        <v>77.8</v>
      </c>
      <c r="BV7" s="24" t="s">
        <v>102</v>
      </c>
      <c r="BW7" s="24">
        <v>82.65</v>
      </c>
      <c r="BX7" s="24">
        <v>82.55</v>
      </c>
      <c r="BY7" s="24">
        <v>76.78</v>
      </c>
      <c r="BZ7" s="24">
        <v>75.41</v>
      </c>
      <c r="CA7" s="24">
        <v>97.81</v>
      </c>
      <c r="CB7" s="24" t="s">
        <v>102</v>
      </c>
      <c r="CC7" s="24">
        <v>197.18</v>
      </c>
      <c r="CD7" s="24">
        <v>196.14</v>
      </c>
      <c r="CE7" s="24">
        <v>207.72</v>
      </c>
      <c r="CF7" s="24">
        <v>274.72000000000003</v>
      </c>
      <c r="CG7" s="24" t="s">
        <v>102</v>
      </c>
      <c r="CH7" s="24">
        <v>186.3</v>
      </c>
      <c r="CI7" s="24">
        <v>188.38</v>
      </c>
      <c r="CJ7" s="24">
        <v>224.31</v>
      </c>
      <c r="CK7" s="24">
        <v>223.48</v>
      </c>
      <c r="CL7" s="24">
        <v>138.75</v>
      </c>
      <c r="CM7" s="24" t="s">
        <v>102</v>
      </c>
      <c r="CN7" s="24">
        <v>33.75</v>
      </c>
      <c r="CO7" s="24">
        <v>34.369999999999997</v>
      </c>
      <c r="CP7" s="24">
        <v>34.97</v>
      </c>
      <c r="CQ7" s="24">
        <v>35.1</v>
      </c>
      <c r="CR7" s="24" t="s">
        <v>102</v>
      </c>
      <c r="CS7" s="24">
        <v>50.53</v>
      </c>
      <c r="CT7" s="24">
        <v>51.42</v>
      </c>
      <c r="CU7" s="24">
        <v>47.32</v>
      </c>
      <c r="CV7" s="24">
        <v>48.03</v>
      </c>
      <c r="CW7" s="24">
        <v>58.94</v>
      </c>
      <c r="CX7" s="24" t="s">
        <v>102</v>
      </c>
      <c r="CY7" s="24">
        <v>48.01</v>
      </c>
      <c r="CZ7" s="24">
        <v>51.18</v>
      </c>
      <c r="DA7" s="24">
        <v>52.71</v>
      </c>
      <c r="DB7" s="24">
        <v>53.46</v>
      </c>
      <c r="DC7" s="24" t="s">
        <v>102</v>
      </c>
      <c r="DD7" s="24">
        <v>82.08</v>
      </c>
      <c r="DE7" s="24">
        <v>81.34</v>
      </c>
      <c r="DF7" s="24">
        <v>81.33</v>
      </c>
      <c r="DG7" s="24">
        <v>80.95</v>
      </c>
      <c r="DH7" s="24">
        <v>95.91</v>
      </c>
      <c r="DI7" s="24" t="s">
        <v>102</v>
      </c>
      <c r="DJ7" s="24">
        <v>3.6</v>
      </c>
      <c r="DK7" s="24">
        <v>7.08</v>
      </c>
      <c r="DL7" s="24">
        <v>10.25</v>
      </c>
      <c r="DM7" s="24">
        <v>13.48</v>
      </c>
      <c r="DN7" s="24" t="s">
        <v>102</v>
      </c>
      <c r="DO7" s="24">
        <v>12.7</v>
      </c>
      <c r="DP7" s="24">
        <v>14.65</v>
      </c>
      <c r="DQ7" s="24">
        <v>22.89</v>
      </c>
      <c r="DR7" s="24">
        <v>23.37</v>
      </c>
      <c r="DS7" s="24">
        <v>41.09</v>
      </c>
      <c r="DT7" s="24" t="s">
        <v>102</v>
      </c>
      <c r="DU7" s="24">
        <v>0</v>
      </c>
      <c r="DV7" s="24">
        <v>0</v>
      </c>
      <c r="DW7" s="24">
        <v>0</v>
      </c>
      <c r="DX7" s="24">
        <v>0</v>
      </c>
      <c r="DY7" s="24" t="s">
        <v>102</v>
      </c>
      <c r="DZ7" s="24">
        <v>0</v>
      </c>
      <c r="EA7" s="24">
        <v>0.1</v>
      </c>
      <c r="EB7" s="24">
        <v>0</v>
      </c>
      <c r="EC7" s="24">
        <v>0</v>
      </c>
      <c r="ED7" s="24">
        <v>8.68</v>
      </c>
      <c r="EE7" s="24" t="s">
        <v>102</v>
      </c>
      <c r="EF7" s="24">
        <v>0</v>
      </c>
      <c r="EG7" s="24">
        <v>0</v>
      </c>
      <c r="EH7" s="24">
        <v>0</v>
      </c>
      <c r="EI7" s="24">
        <v>0</v>
      </c>
      <c r="EJ7" s="24" t="s">
        <v>102</v>
      </c>
      <c r="EK7" s="24">
        <v>1.65</v>
      </c>
      <c r="EL7" s="24">
        <v>0.14000000000000001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春佳</cp:lastModifiedBy>
  <dcterms:created xsi:type="dcterms:W3CDTF">2025-01-24T06:58:45Z</dcterms:created>
  <dcterms:modified xsi:type="dcterms:W3CDTF">2025-01-30T07:41:30Z</dcterms:modified>
  <cp:category/>
</cp:coreProperties>
</file>