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V:\【上下水道係】\00_全体的事業\007_決算統計\公営企業決算統計(法適)\R6年度(R5決算)\070205公営企業に係る経営比較分析表（令和5年度決算）の分析等について\074454金山町【経営比較分析表】\"/>
    </mc:Choice>
  </mc:AlternateContent>
  <xr:revisionPtr revIDLastSave="0" documentId="13_ncr:1_{88635D5E-2348-49FF-81D0-DCCF7E72024D}" xr6:coauthVersionLast="47" xr6:coauthVersionMax="47" xr10:uidLastSave="{00000000-0000-0000-0000-000000000000}"/>
  <workbookProtection workbookAlgorithmName="SHA-512" workbookHashValue="+5RZccr4Mgd1WCvTeTqJf72r+WEOD5DJ6XSbxGMQOPF9V1kn+j4rMa1Lu2b25pBHnMrbfUwKx15FwWBlEo8gVg==" workbookSaltValue="HDtp/Q+W3VE6Nq6jiJVcIA=="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<sst xmlns="http://schemas.openxmlformats.org/spreadsheetml/2006/main" count="319" uniqueCount="116">
  <si>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</si>
  <si>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</si>
  <si>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</si>
  <si>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</si>
  <si>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</si>
  <si>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</si>
  <si>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</si>
  <si>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</si>
  <si>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</si>
  <si>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</si>
  <si>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</si>
  <si>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</si>
  <si>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</si>
  <si>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</si>
  <si>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</si>
  <si>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</si>
  <si>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</si>
  <si>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</si>
  <si>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</si>
  <si>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</si>
  <si>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</si>
  <si>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</si>
  <si>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</si>
  <si>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</si>
  <si>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</si>
  <si>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</si>
  <si>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</si>
  <si>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</si>
  <si>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</si>
  <si>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</si>
  <si>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</si>
  <si>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</si>
  <si>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</si>
  <si>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</si>
  <si>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</si>
  <si>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</si>
  <si>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</si>
  <si>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</si>
  <si>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</si>
  <si>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</si>
  <si>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</si>
  <si>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</si>
  <si>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</si>
  <si>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</si>
  <si>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</si>
  <si>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</si>
  <si>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</si>
  <si>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</si>
  <si>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</si>
  <si>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</si>
  <si>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</si>
  <si>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</si>
  <si>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</si>
  <si>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</si>
  <si>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</si>
  <si>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</si>
  <si>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</si>
  <si>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</si>
  <si>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</si>
  <si>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</si>
  <si>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</si>
  <si>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</si>
  <si>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</si>
  <si>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</si>
  <si>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</si>
  <si>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</si>
  <si>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</si>
  <si>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</si>
  <si>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</si>
  <si>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</si>
  <si>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</si>
  <si>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</si>
  <si>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</si>
  <si>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</si>
  <si>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</si>
  <si>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</si>
  <si>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</si>
  <si>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</si>
  <si>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</si>
  <si>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</si>
  <si>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</si>
  <si>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</si>
  <si>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</si>
  <si>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</si>
  <si>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</si>
  <si>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</si>
  <si>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</si>
  <si>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</si>
  <si>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</si>
  <si>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</si>
  <si>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</si>
  <si>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</si>
  <si>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</si>
  <si>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</si>
  <si>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</si>
  <si>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</si>
  <si>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金山町</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</si>
  <si>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</si>
  <si>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</si>
  <si>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</si>
  <si>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</si>
  <si>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</si>
  <si>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</si>
  <si>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</si>
  <si>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</si>
  <si>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</si>
  <si>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</si>
  <si>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</si>
  <si>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</si>
  <si>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</si>
  <si>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</si>
  <si>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</si>
  <si>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</si>
  <si>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使用料収入及び一般会計からの繰入金で維持管理経費等を賄っている。汚水処理原価、経費回収率が類似団体より悪くなっていることから、経営改善に向けた取り組みが必要となっている。
　平成26年に供用開始した施設であることから、今後も加入者増を図る必要がある。特に個人設置で単独浄化槽を利用している世帯に向けた加入促進対策、継続可能な料金設定などについて検討を行う必要がある。
　施設の維持管理について、令和３年度より一部事業で近隣町村との共同発注や複数年契約を開始し、その他でも更なる維持管理費軽減に努める必要がある。</t>
    <phoneticPr fontId="4"/>
  </si>
  <si>
    <t>　平成26年供用開始の施設であることから、老朽化は今のところは表面化していない。
　今後は適正な管理に努め長寿命化を図るとともに、長期的視野での改修計画を検討する必要がある。</t>
    <phoneticPr fontId="4"/>
  </si>
  <si>
    <t>　令和5年度より法適化が行われたこともあり、修繕については現時点で老朽化は進んでいないものの、経営の観点から利用者の増加を図るとともに、維持経費の軽減を図る必要性や長期的な視野での検討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</si>
</sst>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CB1-4D59-BC7E-AF5BD3A3EA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BCB1-4D59-BC7E-AF5BD3A3EA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56.25</c:v>
                </c:pt>
              </c:numCache>
            </c:numRef>
          </c:val>
          <c:extLst>
            <c:ext xmlns:c16="http://schemas.microsoft.com/office/drawing/2014/chart" uri="{C3380CC4-5D6E-409C-BE32-E72D297353CC}">
              <c16:uniqueId val="{00000000-E45F-4EE8-ABCA-2AA9E1805E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36.03</c:v>
                </c:pt>
              </c:numCache>
            </c:numRef>
          </c:val>
          <c:smooth val="0"/>
          <c:extLst>
            <c:ext xmlns:c16="http://schemas.microsoft.com/office/drawing/2014/chart" uri="{C3380CC4-5D6E-409C-BE32-E72D297353CC}">
              <c16:uniqueId val="{00000001-E45F-4EE8-ABCA-2AA9E1805E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80.23</c:v>
                </c:pt>
              </c:numCache>
            </c:numRef>
          </c:val>
          <c:extLst>
            <c:ext xmlns:c16="http://schemas.microsoft.com/office/drawing/2014/chart" uri="{C3380CC4-5D6E-409C-BE32-E72D297353CC}">
              <c16:uniqueId val="{00000000-724A-4019-9776-C716B3413B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63.97</c:v>
                </c:pt>
              </c:numCache>
            </c:numRef>
          </c:val>
          <c:smooth val="0"/>
          <c:extLst>
            <c:ext xmlns:c16="http://schemas.microsoft.com/office/drawing/2014/chart" uri="{C3380CC4-5D6E-409C-BE32-E72D297353CC}">
              <c16:uniqueId val="{00000001-724A-4019-9776-C716B3413B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103.71</c:v>
                </c:pt>
              </c:numCache>
            </c:numRef>
          </c:val>
          <c:extLst>
            <c:ext xmlns:c16="http://schemas.microsoft.com/office/drawing/2014/chart" uri="{C3380CC4-5D6E-409C-BE32-E72D297353CC}">
              <c16:uniqueId val="{00000000-5599-4E00-AC4A-38985E2435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98.85</c:v>
                </c:pt>
              </c:numCache>
            </c:numRef>
          </c:val>
          <c:smooth val="0"/>
          <c:extLst>
            <c:ext xmlns:c16="http://schemas.microsoft.com/office/drawing/2014/chart" uri="{C3380CC4-5D6E-409C-BE32-E72D297353CC}">
              <c16:uniqueId val="{00000001-5599-4E00-AC4A-38985E2435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3.84</c:v>
                </c:pt>
              </c:numCache>
            </c:numRef>
          </c:val>
          <c:extLst>
            <c:ext xmlns:c16="http://schemas.microsoft.com/office/drawing/2014/chart" uri="{C3380CC4-5D6E-409C-BE32-E72D297353CC}">
              <c16:uniqueId val="{00000000-E532-4E83-8720-DCB1FC1379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19.75</c:v>
                </c:pt>
              </c:numCache>
            </c:numRef>
          </c:val>
          <c:smooth val="0"/>
          <c:extLst>
            <c:ext xmlns:c16="http://schemas.microsoft.com/office/drawing/2014/chart" uri="{C3380CC4-5D6E-409C-BE32-E72D297353CC}">
              <c16:uniqueId val="{00000001-E532-4E83-8720-DCB1FC1379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343-4CE4-AF51-E3FF667231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343-4CE4-AF51-E3FF667231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10E-41EC-917D-776E9209189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313.61</c:v>
                </c:pt>
              </c:numCache>
            </c:numRef>
          </c:val>
          <c:smooth val="0"/>
          <c:extLst>
            <c:ext xmlns:c16="http://schemas.microsoft.com/office/drawing/2014/chart" uri="{C3380CC4-5D6E-409C-BE32-E72D297353CC}">
              <c16:uniqueId val="{00000001-C10E-41EC-917D-776E9209189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52.47</c:v>
                </c:pt>
              </c:numCache>
            </c:numRef>
          </c:val>
          <c:extLst>
            <c:ext xmlns:c16="http://schemas.microsoft.com/office/drawing/2014/chart" uri="{C3380CC4-5D6E-409C-BE32-E72D297353CC}">
              <c16:uniqueId val="{00000000-C7F9-4FE2-82BD-A649D4F366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113.15</c:v>
                </c:pt>
              </c:numCache>
            </c:numRef>
          </c:val>
          <c:smooth val="0"/>
          <c:extLst>
            <c:ext xmlns:c16="http://schemas.microsoft.com/office/drawing/2014/chart" uri="{C3380CC4-5D6E-409C-BE32-E72D297353CC}">
              <c16:uniqueId val="{00000001-C7F9-4FE2-82BD-A649D4F366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12C-4275-A2B4-0950130D54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1219.99</c:v>
                </c:pt>
              </c:numCache>
            </c:numRef>
          </c:val>
          <c:smooth val="0"/>
          <c:extLst>
            <c:ext xmlns:c16="http://schemas.microsoft.com/office/drawing/2014/chart" uri="{C3380CC4-5D6E-409C-BE32-E72D297353CC}">
              <c16:uniqueId val="{00000001-012C-4275-A2B4-0950130D54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32.68</c:v>
                </c:pt>
              </c:numCache>
            </c:numRef>
          </c:val>
          <c:extLst>
            <c:ext xmlns:c16="http://schemas.microsoft.com/office/drawing/2014/chart" uri="{C3380CC4-5D6E-409C-BE32-E72D297353CC}">
              <c16:uniqueId val="{00000000-BE5B-4406-B5EA-F5E89C3391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48.61</c:v>
                </c:pt>
              </c:numCache>
            </c:numRef>
          </c:val>
          <c:smooth val="0"/>
          <c:extLst>
            <c:ext xmlns:c16="http://schemas.microsoft.com/office/drawing/2014/chart" uri="{C3380CC4-5D6E-409C-BE32-E72D297353CC}">
              <c16:uniqueId val="{00000001-BE5B-4406-B5EA-F5E89C3391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933.74</c:v>
                </c:pt>
              </c:numCache>
            </c:numRef>
          </c:val>
          <c:extLst>
            <c:ext xmlns:c16="http://schemas.microsoft.com/office/drawing/2014/chart" uri="{C3380CC4-5D6E-409C-BE32-E72D297353CC}">
              <c16:uniqueId val="{00000000-A8CB-4550-B647-51161DB50E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319.42</c:v>
                </c:pt>
              </c:numCache>
            </c:numRef>
          </c:val>
          <c:smooth val="0"/>
          <c:extLst>
            <c:ext xmlns:c16="http://schemas.microsoft.com/office/drawing/2014/chart" uri="{C3380CC4-5D6E-409C-BE32-E72D297353CC}">
              <c16:uniqueId val="{00000001-A8CB-4550-B647-51161DB50E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39"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金山町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D3</v>
      </c>
      <c r="X8" s="34"/>
      <c r="Y8" s="34"/>
      <c r="Z8" s="34"/>
      <c r="AA8" s="34"/>
      <c r="AB8" s="34"/>
      <c r="AC8" s="34"/>
      <c r="AD8" s="35" t="str">
        <f>データ!$M$6</f>
        <v>非設置</v>
      </c>
      <c r="AE8" s="35"/>
      <c r="AF8" s="35"/>
      <c r="AG8" s="35"/>
      <c r="AH8" s="35"/>
      <c r="AI8" s="35"/>
      <c r="AJ8" s="35"/>
      <c r="AK8" s="3"/>
      <c r="AL8" s="36">
        <f>データ!S6</f>
        <v>1781</v>
      </c>
      <c r="AM8" s="36"/>
      <c r="AN8" s="36"/>
      <c r="AO8" s="36"/>
      <c r="AP8" s="36"/>
      <c r="AQ8" s="36"/>
      <c r="AR8" s="36"/>
      <c r="AS8" s="36"/>
      <c r="AT8" s="37">
        <f>データ!T6</f>
        <v>293.92</v>
      </c>
      <c r="AU8" s="37"/>
      <c r="AV8" s="37"/>
      <c r="AW8" s="37"/>
      <c r="AX8" s="37"/>
      <c r="AY8" s="37"/>
      <c r="AZ8" s="37"/>
      <c r="BA8" s="37"/>
      <c r="BB8" s="37">
        <f>データ!U6</f>
        <v>6.06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97.39</v>
      </c>
      <c r="J10" s="37"/>
      <c r="K10" s="37"/>
      <c r="L10" s="37"/>
      <c r="M10" s="37"/>
      <c r="N10" s="37"/>
      <c r="O10" s="37"/>
      <c r="P10" s="37">
        <f>データ!P6</f>
        <v>10.07</v>
      </c>
      <c r="Q10" s="37"/>
      <c r="R10" s="37"/>
      <c r="S10" s="37"/>
      <c r="T10" s="37"/>
      <c r="U10" s="37"/>
      <c r="V10" s="37"/>
      <c r="W10" s="37">
        <f>データ!Q6</f>
        <v>93.28</v>
      </c>
      <c r="X10" s="37"/>
      <c r="Y10" s="37"/>
      <c r="Z10" s="37"/>
      <c r="AA10" s="37"/>
      <c r="AB10" s="37"/>
      <c r="AC10" s="37"/>
      <c r="AD10" s="36">
        <f>データ!R6</f>
        <v>3300</v>
      </c>
      <c r="AE10" s="36"/>
      <c r="AF10" s="36"/>
      <c r="AG10" s="36"/>
      <c r="AH10" s="36"/>
      <c r="AI10" s="36"/>
      <c r="AJ10" s="36"/>
      <c r="AK10" s="2"/>
      <c r="AL10" s="36">
        <f>データ!V6</f>
        <v>177</v>
      </c>
      <c r="AM10" s="36"/>
      <c r="AN10" s="36"/>
      <c r="AO10" s="36"/>
      <c r="AP10" s="36"/>
      <c r="AQ10" s="36"/>
      <c r="AR10" s="36"/>
      <c r="AS10" s="36"/>
      <c r="AT10" s="37">
        <f>データ!W6</f>
        <v>0.08</v>
      </c>
      <c r="AU10" s="37"/>
      <c r="AV10" s="37"/>
      <c r="AW10" s="37"/>
      <c r="AX10" s="37"/>
      <c r="AY10" s="37"/>
      <c r="AZ10" s="37"/>
      <c r="BA10" s="37"/>
      <c r="BB10" s="37">
        <f>データ!X6</f>
        <v>2212.5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6kJXIaHwEYLShjqonmLDgFspmqVeRjXSkHWlszslVck048CxqfThvpcw+35XUmaVh+2DfXzTvW7gFGW/tjYL1Q==" saltValue="aDylq/B0KuFNLoatare3W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74454</v>
      </c>
      <c r="D6" s="19">
        <f t="shared" si="3"/>
        <v>46</v>
      </c>
      <c r="E6" s="19">
        <f t="shared" si="3"/>
        <v>17</v>
      </c>
      <c r="F6" s="19">
        <f t="shared" si="3"/>
        <v>4</v>
      </c>
      <c r="G6" s="19">
        <f t="shared" si="3"/>
        <v>0</v>
      </c>
      <c r="H6" s="19" t="str">
        <f t="shared" si="3"/>
        <v>福島県　金山町</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97.39</v>
      </c>
      <c r="P6" s="20">
        <f t="shared" si="3"/>
        <v>10.07</v>
      </c>
      <c r="Q6" s="20">
        <f t="shared" si="3"/>
        <v>93.28</v>
      </c>
      <c r="R6" s="20">
        <f t="shared" si="3"/>
        <v>3300</v>
      </c>
      <c r="S6" s="20">
        <f t="shared" si="3"/>
        <v>1781</v>
      </c>
      <c r="T6" s="20">
        <f t="shared" si="3"/>
        <v>293.92</v>
      </c>
      <c r="U6" s="20">
        <f t="shared" si="3"/>
        <v>6.06</v>
      </c>
      <c r="V6" s="20">
        <f t="shared" si="3"/>
        <v>177</v>
      </c>
      <c r="W6" s="20">
        <f t="shared" si="3"/>
        <v>0.08</v>
      </c>
      <c r="X6" s="20">
        <f t="shared" si="3"/>
        <v>2212.5</v>
      </c>
      <c r="Y6" s="21" t="str">
        <f>IF(Y7="",NA(),Y7)</f>
        <v>-</v>
      </c>
      <c r="Z6" s="21" t="str">
        <f t="shared" ref="Z6:AH6" si="4">IF(Z7="",NA(),Z7)</f>
        <v>-</v>
      </c>
      <c r="AA6" s="21" t="str">
        <f t="shared" si="4"/>
        <v>-</v>
      </c>
      <c r="AB6" s="21" t="str">
        <f t="shared" si="4"/>
        <v>-</v>
      </c>
      <c r="AC6" s="21">
        <f t="shared" si="4"/>
        <v>103.71</v>
      </c>
      <c r="AD6" s="21" t="str">
        <f t="shared" si="4"/>
        <v>-</v>
      </c>
      <c r="AE6" s="21" t="str">
        <f t="shared" si="4"/>
        <v>-</v>
      </c>
      <c r="AF6" s="21" t="str">
        <f t="shared" si="4"/>
        <v>-</v>
      </c>
      <c r="AG6" s="21" t="str">
        <f t="shared" si="4"/>
        <v>-</v>
      </c>
      <c r="AH6" s="21">
        <f t="shared" si="4"/>
        <v>98.85</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313.61</v>
      </c>
      <c r="AT6" s="20" t="str">
        <f>IF(AT7="","",IF(AT7="-","【-】","【"&amp;SUBSTITUTE(TEXT(AT7,"#,##0.00"),"-","△")&amp;"】"))</f>
        <v>【65.73】</v>
      </c>
      <c r="AU6" s="21" t="str">
        <f>IF(AU7="",NA(),AU7)</f>
        <v>-</v>
      </c>
      <c r="AV6" s="21" t="str">
        <f t="shared" ref="AV6:BD6" si="6">IF(AV7="",NA(),AV7)</f>
        <v>-</v>
      </c>
      <c r="AW6" s="21" t="str">
        <f t="shared" si="6"/>
        <v>-</v>
      </c>
      <c r="AX6" s="21" t="str">
        <f t="shared" si="6"/>
        <v>-</v>
      </c>
      <c r="AY6" s="21">
        <f t="shared" si="6"/>
        <v>52.47</v>
      </c>
      <c r="AZ6" s="21" t="str">
        <f t="shared" si="6"/>
        <v>-</v>
      </c>
      <c r="BA6" s="21" t="str">
        <f t="shared" si="6"/>
        <v>-</v>
      </c>
      <c r="BB6" s="21" t="str">
        <f t="shared" si="6"/>
        <v>-</v>
      </c>
      <c r="BC6" s="21" t="str">
        <f t="shared" si="6"/>
        <v>-</v>
      </c>
      <c r="BD6" s="21">
        <f t="shared" si="6"/>
        <v>113.15</v>
      </c>
      <c r="BE6" s="20" t="str">
        <f>IF(BE7="","",IF(BE7="-","【-】","【"&amp;SUBSTITUTE(TEXT(BE7,"#,##0.00"),"-","△")&amp;"】"))</f>
        <v>【48.91】</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1219.99</v>
      </c>
      <c r="BP6" s="20" t="str">
        <f>IF(BP7="","",IF(BP7="-","【-】","【"&amp;SUBSTITUTE(TEXT(BP7,"#,##0.00"),"-","△")&amp;"】"))</f>
        <v>【1,156.82】</v>
      </c>
      <c r="BQ6" s="21" t="str">
        <f>IF(BQ7="",NA(),BQ7)</f>
        <v>-</v>
      </c>
      <c r="BR6" s="21" t="str">
        <f t="shared" ref="BR6:BZ6" si="8">IF(BR7="",NA(),BR7)</f>
        <v>-</v>
      </c>
      <c r="BS6" s="21" t="str">
        <f t="shared" si="8"/>
        <v>-</v>
      </c>
      <c r="BT6" s="21" t="str">
        <f t="shared" si="8"/>
        <v>-</v>
      </c>
      <c r="BU6" s="21">
        <f t="shared" si="8"/>
        <v>32.68</v>
      </c>
      <c r="BV6" s="21" t="str">
        <f t="shared" si="8"/>
        <v>-</v>
      </c>
      <c r="BW6" s="21" t="str">
        <f t="shared" si="8"/>
        <v>-</v>
      </c>
      <c r="BX6" s="21" t="str">
        <f t="shared" si="8"/>
        <v>-</v>
      </c>
      <c r="BY6" s="21" t="str">
        <f t="shared" si="8"/>
        <v>-</v>
      </c>
      <c r="BZ6" s="21">
        <f t="shared" si="8"/>
        <v>48.61</v>
      </c>
      <c r="CA6" s="20" t="str">
        <f>IF(CA7="","",IF(CA7="-","【-】","【"&amp;SUBSTITUTE(TEXT(CA7,"#,##0.00"),"-","△")&amp;"】"))</f>
        <v>【75.33】</v>
      </c>
      <c r="CB6" s="21" t="str">
        <f>IF(CB7="",NA(),CB7)</f>
        <v>-</v>
      </c>
      <c r="CC6" s="21" t="str">
        <f t="shared" ref="CC6:CK6" si="9">IF(CC7="",NA(),CC7)</f>
        <v>-</v>
      </c>
      <c r="CD6" s="21" t="str">
        <f t="shared" si="9"/>
        <v>-</v>
      </c>
      <c r="CE6" s="21" t="str">
        <f t="shared" si="9"/>
        <v>-</v>
      </c>
      <c r="CF6" s="21">
        <f t="shared" si="9"/>
        <v>933.74</v>
      </c>
      <c r="CG6" s="21" t="str">
        <f t="shared" si="9"/>
        <v>-</v>
      </c>
      <c r="CH6" s="21" t="str">
        <f t="shared" si="9"/>
        <v>-</v>
      </c>
      <c r="CI6" s="21" t="str">
        <f t="shared" si="9"/>
        <v>-</v>
      </c>
      <c r="CJ6" s="21" t="str">
        <f t="shared" si="9"/>
        <v>-</v>
      </c>
      <c r="CK6" s="21">
        <f t="shared" si="9"/>
        <v>319.42</v>
      </c>
      <c r="CL6" s="20" t="str">
        <f>IF(CL7="","",IF(CL7="-","【-】","【"&amp;SUBSTITUTE(TEXT(CL7,"#,##0.00"),"-","△")&amp;"】"))</f>
        <v>【215.73】</v>
      </c>
      <c r="CM6" s="21" t="str">
        <f>IF(CM7="",NA(),CM7)</f>
        <v>-</v>
      </c>
      <c r="CN6" s="21" t="str">
        <f t="shared" ref="CN6:CV6" si="10">IF(CN7="",NA(),CN7)</f>
        <v>-</v>
      </c>
      <c r="CO6" s="21" t="str">
        <f t="shared" si="10"/>
        <v>-</v>
      </c>
      <c r="CP6" s="21" t="str">
        <f t="shared" si="10"/>
        <v>-</v>
      </c>
      <c r="CQ6" s="21">
        <f t="shared" si="10"/>
        <v>56.25</v>
      </c>
      <c r="CR6" s="21" t="str">
        <f t="shared" si="10"/>
        <v>-</v>
      </c>
      <c r="CS6" s="21" t="str">
        <f t="shared" si="10"/>
        <v>-</v>
      </c>
      <c r="CT6" s="21" t="str">
        <f t="shared" si="10"/>
        <v>-</v>
      </c>
      <c r="CU6" s="21" t="str">
        <f t="shared" si="10"/>
        <v>-</v>
      </c>
      <c r="CV6" s="21">
        <f t="shared" si="10"/>
        <v>36.03</v>
      </c>
      <c r="CW6" s="20" t="str">
        <f>IF(CW7="","",IF(CW7="-","【-】","【"&amp;SUBSTITUTE(TEXT(CW7,"#,##0.00"),"-","△")&amp;"】"))</f>
        <v>【43.28】</v>
      </c>
      <c r="CX6" s="21" t="str">
        <f>IF(CX7="",NA(),CX7)</f>
        <v>-</v>
      </c>
      <c r="CY6" s="21" t="str">
        <f t="shared" ref="CY6:DG6" si="11">IF(CY7="",NA(),CY7)</f>
        <v>-</v>
      </c>
      <c r="CZ6" s="21" t="str">
        <f t="shared" si="11"/>
        <v>-</v>
      </c>
      <c r="DA6" s="21" t="str">
        <f t="shared" si="11"/>
        <v>-</v>
      </c>
      <c r="DB6" s="21">
        <f t="shared" si="11"/>
        <v>80.23</v>
      </c>
      <c r="DC6" s="21" t="str">
        <f t="shared" si="11"/>
        <v>-</v>
      </c>
      <c r="DD6" s="21" t="str">
        <f t="shared" si="11"/>
        <v>-</v>
      </c>
      <c r="DE6" s="21" t="str">
        <f t="shared" si="11"/>
        <v>-</v>
      </c>
      <c r="DF6" s="21" t="str">
        <f t="shared" si="11"/>
        <v>-</v>
      </c>
      <c r="DG6" s="21">
        <f t="shared" si="11"/>
        <v>63.97</v>
      </c>
      <c r="DH6" s="20" t="str">
        <f>IF(DH7="","",IF(DH7="-","【-】","【"&amp;SUBSTITUTE(TEXT(DH7,"#,##0.00"),"-","△")&amp;"】"))</f>
        <v>【86.21】</v>
      </c>
      <c r="DI6" s="21" t="str">
        <f>IF(DI7="",NA(),DI7)</f>
        <v>-</v>
      </c>
      <c r="DJ6" s="21" t="str">
        <f t="shared" ref="DJ6:DR6" si="12">IF(DJ7="",NA(),DJ7)</f>
        <v>-</v>
      </c>
      <c r="DK6" s="21" t="str">
        <f t="shared" si="12"/>
        <v>-</v>
      </c>
      <c r="DL6" s="21" t="str">
        <f t="shared" si="12"/>
        <v>-</v>
      </c>
      <c r="DM6" s="21">
        <f t="shared" si="12"/>
        <v>3.84</v>
      </c>
      <c r="DN6" s="21" t="str">
        <f t="shared" si="12"/>
        <v>-</v>
      </c>
      <c r="DO6" s="21" t="str">
        <f t="shared" si="12"/>
        <v>-</v>
      </c>
      <c r="DP6" s="21" t="str">
        <f t="shared" si="12"/>
        <v>-</v>
      </c>
      <c r="DQ6" s="21" t="str">
        <f t="shared" si="12"/>
        <v>-</v>
      </c>
      <c r="DR6" s="21">
        <f t="shared" si="12"/>
        <v>19.75</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0.08</v>
      </c>
      <c r="EO6" s="20" t="str">
        <f>IF(EO7="","",IF(EO7="-","【-】","【"&amp;SUBSTITUTE(TEXT(EO7,"#,##0.00"),"-","△")&amp;"】"))</f>
        <v>【0.11】</v>
      </c>
    </row>
    <row r="7" spans="1:148" s="22" customFormat="1" x14ac:dyDescent="0.15">
      <c r="A7" s="14"/>
      <c r="B7" s="23">
        <v>2023</v>
      </c>
      <c r="C7" s="23">
        <v>74454</v>
      </c>
      <c r="D7" s="23">
        <v>46</v>
      </c>
      <c r="E7" s="23">
        <v>17</v>
      </c>
      <c r="F7" s="23">
        <v>4</v>
      </c>
      <c r="G7" s="23">
        <v>0</v>
      </c>
      <c r="H7" s="23" t="s">
        <v>96</v>
      </c>
      <c r="I7" s="23" t="s">
        <v>97</v>
      </c>
      <c r="J7" s="23" t="s">
        <v>98</v>
      </c>
      <c r="K7" s="23" t="s">
        <v>99</v>
      </c>
      <c r="L7" s="23" t="s">
        <v>100</v>
      </c>
      <c r="M7" s="23" t="s">
        <v>101</v>
      </c>
      <c r="N7" s="24" t="s">
        <v>102</v>
      </c>
      <c r="O7" s="24">
        <v>97.39</v>
      </c>
      <c r="P7" s="24">
        <v>10.07</v>
      </c>
      <c r="Q7" s="24">
        <v>93.28</v>
      </c>
      <c r="R7" s="24">
        <v>3300</v>
      </c>
      <c r="S7" s="24">
        <v>1781</v>
      </c>
      <c r="T7" s="24">
        <v>293.92</v>
      </c>
      <c r="U7" s="24">
        <v>6.06</v>
      </c>
      <c r="V7" s="24">
        <v>177</v>
      </c>
      <c r="W7" s="24">
        <v>0.08</v>
      </c>
      <c r="X7" s="24">
        <v>2212.5</v>
      </c>
      <c r="Y7" s="24" t="s">
        <v>102</v>
      </c>
      <c r="Z7" s="24" t="s">
        <v>102</v>
      </c>
      <c r="AA7" s="24" t="s">
        <v>102</v>
      </c>
      <c r="AB7" s="24" t="s">
        <v>102</v>
      </c>
      <c r="AC7" s="24">
        <v>103.71</v>
      </c>
      <c r="AD7" s="24" t="s">
        <v>102</v>
      </c>
      <c r="AE7" s="24" t="s">
        <v>102</v>
      </c>
      <c r="AF7" s="24" t="s">
        <v>102</v>
      </c>
      <c r="AG7" s="24" t="s">
        <v>102</v>
      </c>
      <c r="AH7" s="24">
        <v>98.85</v>
      </c>
      <c r="AI7" s="24">
        <v>105.09</v>
      </c>
      <c r="AJ7" s="24" t="s">
        <v>102</v>
      </c>
      <c r="AK7" s="24" t="s">
        <v>102</v>
      </c>
      <c r="AL7" s="24" t="s">
        <v>102</v>
      </c>
      <c r="AM7" s="24" t="s">
        <v>102</v>
      </c>
      <c r="AN7" s="24">
        <v>0</v>
      </c>
      <c r="AO7" s="24" t="s">
        <v>102</v>
      </c>
      <c r="AP7" s="24" t="s">
        <v>102</v>
      </c>
      <c r="AQ7" s="24" t="s">
        <v>102</v>
      </c>
      <c r="AR7" s="24" t="s">
        <v>102</v>
      </c>
      <c r="AS7" s="24">
        <v>313.61</v>
      </c>
      <c r="AT7" s="24">
        <v>65.73</v>
      </c>
      <c r="AU7" s="24" t="s">
        <v>102</v>
      </c>
      <c r="AV7" s="24" t="s">
        <v>102</v>
      </c>
      <c r="AW7" s="24" t="s">
        <v>102</v>
      </c>
      <c r="AX7" s="24" t="s">
        <v>102</v>
      </c>
      <c r="AY7" s="24">
        <v>52.47</v>
      </c>
      <c r="AZ7" s="24" t="s">
        <v>102</v>
      </c>
      <c r="BA7" s="24" t="s">
        <v>102</v>
      </c>
      <c r="BB7" s="24" t="s">
        <v>102</v>
      </c>
      <c r="BC7" s="24" t="s">
        <v>102</v>
      </c>
      <c r="BD7" s="24">
        <v>113.15</v>
      </c>
      <c r="BE7" s="24">
        <v>48.91</v>
      </c>
      <c r="BF7" s="24" t="s">
        <v>102</v>
      </c>
      <c r="BG7" s="24" t="s">
        <v>102</v>
      </c>
      <c r="BH7" s="24" t="s">
        <v>102</v>
      </c>
      <c r="BI7" s="24" t="s">
        <v>102</v>
      </c>
      <c r="BJ7" s="24">
        <v>0</v>
      </c>
      <c r="BK7" s="24" t="s">
        <v>102</v>
      </c>
      <c r="BL7" s="24" t="s">
        <v>102</v>
      </c>
      <c r="BM7" s="24" t="s">
        <v>102</v>
      </c>
      <c r="BN7" s="24" t="s">
        <v>102</v>
      </c>
      <c r="BO7" s="24">
        <v>1219.99</v>
      </c>
      <c r="BP7" s="24">
        <v>1156.82</v>
      </c>
      <c r="BQ7" s="24" t="s">
        <v>102</v>
      </c>
      <c r="BR7" s="24" t="s">
        <v>102</v>
      </c>
      <c r="BS7" s="24" t="s">
        <v>102</v>
      </c>
      <c r="BT7" s="24" t="s">
        <v>102</v>
      </c>
      <c r="BU7" s="24">
        <v>32.68</v>
      </c>
      <c r="BV7" s="24" t="s">
        <v>102</v>
      </c>
      <c r="BW7" s="24" t="s">
        <v>102</v>
      </c>
      <c r="BX7" s="24" t="s">
        <v>102</v>
      </c>
      <c r="BY7" s="24" t="s">
        <v>102</v>
      </c>
      <c r="BZ7" s="24">
        <v>48.61</v>
      </c>
      <c r="CA7" s="24">
        <v>75.33</v>
      </c>
      <c r="CB7" s="24" t="s">
        <v>102</v>
      </c>
      <c r="CC7" s="24" t="s">
        <v>102</v>
      </c>
      <c r="CD7" s="24" t="s">
        <v>102</v>
      </c>
      <c r="CE7" s="24" t="s">
        <v>102</v>
      </c>
      <c r="CF7" s="24">
        <v>933.74</v>
      </c>
      <c r="CG7" s="24" t="s">
        <v>102</v>
      </c>
      <c r="CH7" s="24" t="s">
        <v>102</v>
      </c>
      <c r="CI7" s="24" t="s">
        <v>102</v>
      </c>
      <c r="CJ7" s="24" t="s">
        <v>102</v>
      </c>
      <c r="CK7" s="24">
        <v>319.42</v>
      </c>
      <c r="CL7" s="24">
        <v>215.73</v>
      </c>
      <c r="CM7" s="24" t="s">
        <v>102</v>
      </c>
      <c r="CN7" s="24" t="s">
        <v>102</v>
      </c>
      <c r="CO7" s="24" t="s">
        <v>102</v>
      </c>
      <c r="CP7" s="24" t="s">
        <v>102</v>
      </c>
      <c r="CQ7" s="24">
        <v>56.25</v>
      </c>
      <c r="CR7" s="24" t="s">
        <v>102</v>
      </c>
      <c r="CS7" s="24" t="s">
        <v>102</v>
      </c>
      <c r="CT7" s="24" t="s">
        <v>102</v>
      </c>
      <c r="CU7" s="24" t="s">
        <v>102</v>
      </c>
      <c r="CV7" s="24">
        <v>36.03</v>
      </c>
      <c r="CW7" s="24">
        <v>43.28</v>
      </c>
      <c r="CX7" s="24" t="s">
        <v>102</v>
      </c>
      <c r="CY7" s="24" t="s">
        <v>102</v>
      </c>
      <c r="CZ7" s="24" t="s">
        <v>102</v>
      </c>
      <c r="DA7" s="24" t="s">
        <v>102</v>
      </c>
      <c r="DB7" s="24">
        <v>80.23</v>
      </c>
      <c r="DC7" s="24" t="s">
        <v>102</v>
      </c>
      <c r="DD7" s="24" t="s">
        <v>102</v>
      </c>
      <c r="DE7" s="24" t="s">
        <v>102</v>
      </c>
      <c r="DF7" s="24" t="s">
        <v>102</v>
      </c>
      <c r="DG7" s="24">
        <v>63.97</v>
      </c>
      <c r="DH7" s="24">
        <v>86.21</v>
      </c>
      <c r="DI7" s="24" t="s">
        <v>102</v>
      </c>
      <c r="DJ7" s="24" t="s">
        <v>102</v>
      </c>
      <c r="DK7" s="24" t="s">
        <v>102</v>
      </c>
      <c r="DL7" s="24" t="s">
        <v>102</v>
      </c>
      <c r="DM7" s="24">
        <v>3.84</v>
      </c>
      <c r="DN7" s="24" t="s">
        <v>102</v>
      </c>
      <c r="DO7" s="24" t="s">
        <v>102</v>
      </c>
      <c r="DP7" s="24" t="s">
        <v>102</v>
      </c>
      <c r="DQ7" s="24" t="s">
        <v>102</v>
      </c>
      <c r="DR7" s="24">
        <v>19.75</v>
      </c>
      <c r="DS7" s="24">
        <v>29.62</v>
      </c>
      <c r="DT7" s="24" t="s">
        <v>102</v>
      </c>
      <c r="DU7" s="24" t="s">
        <v>102</v>
      </c>
      <c r="DV7" s="24" t="s">
        <v>102</v>
      </c>
      <c r="DW7" s="24" t="s">
        <v>102</v>
      </c>
      <c r="DX7" s="24">
        <v>0</v>
      </c>
      <c r="DY7" s="24" t="s">
        <v>102</v>
      </c>
      <c r="DZ7" s="24" t="s">
        <v>102</v>
      </c>
      <c r="EA7" s="24" t="s">
        <v>102</v>
      </c>
      <c r="EB7" s="24" t="s">
        <v>102</v>
      </c>
      <c r="EC7" s="24">
        <v>0</v>
      </c>
      <c r="ED7" s="24">
        <v>0.09</v>
      </c>
      <c r="EE7" s="24" t="s">
        <v>102</v>
      </c>
      <c r="EF7" s="24" t="s">
        <v>102</v>
      </c>
      <c r="EG7" s="24" t="s">
        <v>102</v>
      </c>
      <c r="EH7" s="24" t="s">
        <v>102</v>
      </c>
      <c r="EI7" s="24">
        <v>0</v>
      </c>
      <c r="EJ7" s="24" t="s">
        <v>102</v>
      </c>
      <c r="EK7" s="24" t="s">
        <v>102</v>
      </c>
      <c r="EL7" s="24" t="s">
        <v>102</v>
      </c>
      <c r="EM7" s="24" t="s">
        <v>102</v>
      </c>
      <c r="EN7" s="24">
        <v>0.08</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