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004_産業建設課\02_建設係\F91_決算統計（地方公営企業決算統計）\R06（R05年度分）\g経営比較分析表\【経営比較分析表】2023_074446_47_1718（下水）\"/>
    </mc:Choice>
  </mc:AlternateContent>
  <xr:revisionPtr revIDLastSave="0" documentId="13_ncr:1_{B3988DA7-F51D-4739-B730-B5B704A07581}" xr6:coauthVersionLast="47" xr6:coauthVersionMax="47" xr10:uidLastSave="{00000000-0000-0000-0000-000000000000}"/>
  <workbookProtection workbookAlgorithmName="SHA-512" workbookHashValue="g1qRtWOm/b+dt46RCkXq0AGsWYUzeL97Zn0ku3e4WLm8KrGCDg3A9lMA2Gj9rvp8FD9Q5ljpR9kWbZ/IxnJkwg==" workbookSaltValue="eJFHV3wvq4HeFUNPJVVh7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I10"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<sst xmlns="http://schemas.openxmlformats.org/spreadsheetml/2006/main" count="247" uniqueCount="120">
  <si>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</si>
  <si>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</si>
  <si>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</si>
  <si>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</si>
  <si>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</si>
  <si>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</si>
  <si>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</si>
  <si>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</si>
  <si>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</si>
  <si>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</si>
  <si>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</si>
  <si>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</si>
  <si>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</si>
  <si>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</si>
  <si>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</si>
  <si>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</si>
  <si>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</si>
  <si>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</si>
  <si>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</si>
  <si>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</si>
  <si>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</si>
  <si>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</si>
  <si>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</si>
  <si>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</si>
  <si>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</si>
  <si>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</si>
  <si>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</si>
  <si>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</si>
  <si>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</si>
  <si>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</si>
  <si>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</si>
  <si>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</si>
  <si>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</si>
  <si>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</si>
  <si>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</si>
  <si>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</si>
  <si>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</si>
  <si>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</si>
  <si>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</si>
  <si>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</si>
  <si>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</si>
  <si>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</si>
  <si>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</si>
  <si>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</si>
  <si>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</si>
  <si>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</si>
  <si>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</si>
  <si>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</si>
  <si>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</si>
  <si>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</si>
  <si>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</si>
  <si>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</si>
  <si>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</si>
  <si>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</si>
  <si>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</si>
  <si>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</si>
  <si>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</si>
  <si>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</si>
  <si>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</si>
  <si>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</si>
  <si>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</si>
  <si>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</si>
  <si>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</si>
  <si>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</si>
  <si>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</si>
  <si>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</si>
  <si>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</si>
  <si>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</si>
  <si>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</si>
  <si>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</si>
  <si>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</si>
  <si>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</si>
  <si>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</si>
  <si>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</si>
  <si>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</si>
  <si>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</si>
  <si>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</si>
  <si>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</si>
  <si>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</si>
  <si>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</si>
  <si>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</si>
  <si>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</si>
  <si>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</si>
  <si>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</si>
  <si>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</si>
  <si>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</si>
  <si>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</si>
  <si>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</si>
  <si>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</si>
  <si>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</si>
  <si>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</si>
  <si>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</si>
  <si>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</si>
  <si>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</si>
  <si>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</si>
  <si>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</si>
  <si>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</si>
  <si>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</si>
  <si>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</si>
  <si>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</si>
  <si>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</si>
  <si>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</si>
  <si>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</si>
  <si>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</si>
  <si>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</si>
  <si>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</si>
  <si>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</si>
  <si>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</si>
  <si>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</si>
  <si>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</si>
  <si>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</si>
  <si>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</si>
  <si>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</si>
  <si>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</si>
  <si>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</si>
  <si>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</si>
  <si>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</si>
  <si>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　近年は増加傾向にある。
④　近年は増加傾向にある。
⑤　近年は横ばいである。
⑥　近年は横ばいである。
⑦　近年は横ばいである。
⑧　近年は横ばいである。
　以上のことから、経営状況は改善されている。しかし、処理区域内人口が少なくさらに類似団体と比較して利用率が低いことから、汚水処理原価が高い傾向にあるといえる。</t>
    <rPh sb="5" eb="7">
      <t>ゾウカ</t>
    </rPh>
    <rPh sb="7" eb="9">
      <t>ケイコウ</t>
    </rPh>
    <rPh sb="19" eb="23">
      <t>ゾウカケイコウ</t>
    </rPh>
    <phoneticPr fontId="4"/>
  </si>
  <si>
    <t>　特定地域生活排水処理事業については、戸別合併処理浄化槽のため、大規模な管渠改善等はないため、指標なし。</t>
    <phoneticPr fontId="4"/>
  </si>
  <si>
    <t>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</si>
</sst>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F-488E-AFCA-DA5B9C3255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FF-488E-AFCA-DA5B9C3255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34.090000000000003</c:v>
                </c:pt>
                <c:pt idx="1">
                  <c:v>33.26</c:v>
                </c:pt>
                <c:pt idx="2">
                  <c:v>33.200000000000003</c:v>
                </c:pt>
                <c:pt idx="3">
                  <c:v>32.99</c:v>
                </c:pt>
                <c:pt idx="4">
                  <c:v>31.35</c:v>
                </c:pt>
              </c:numCache>
            </c:numRef>
          </c:val>
          <c:extLst>
            <c:ext xmlns:c16="http://schemas.microsoft.com/office/drawing/2014/chart" uri="{C3380CC4-5D6E-409C-BE32-E72D297353CC}">
              <c16:uniqueId val="{00000000-0E41-4A3D-9B7E-FDE0E97B8F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0E41-4A3D-9B7E-FDE0E97B8F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68.430000000000007</c:v>
                </c:pt>
                <c:pt idx="1">
                  <c:v>68.459999999999994</c:v>
                </c:pt>
                <c:pt idx="2">
                  <c:v>78.930000000000007</c:v>
                </c:pt>
                <c:pt idx="3">
                  <c:v>85.3</c:v>
                </c:pt>
                <c:pt idx="4">
                  <c:v>95.08</c:v>
                </c:pt>
              </c:numCache>
            </c:numRef>
          </c:val>
          <c:extLst>
            <c:ext xmlns:c16="http://schemas.microsoft.com/office/drawing/2014/chart" uri="{C3380CC4-5D6E-409C-BE32-E72D297353CC}">
              <c16:uniqueId val="{00000000-2318-4991-9F48-2F2639436F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2318-4991-9F48-2F2639436F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141.15</c:v>
                </c:pt>
                <c:pt idx="1">
                  <c:v>108.29</c:v>
                </c:pt>
                <c:pt idx="2">
                  <c:v>106.25</c:v>
                </c:pt>
                <c:pt idx="3">
                  <c:v>128.81</c:v>
                </c:pt>
                <c:pt idx="4">
                  <c:v>265.92</c:v>
                </c:pt>
              </c:numCache>
            </c:numRef>
          </c:val>
          <c:extLst>
            <c:ext xmlns:c16="http://schemas.microsoft.com/office/drawing/2014/chart" uri="{C3380CC4-5D6E-409C-BE32-E72D297353CC}">
              <c16:uniqueId val="{00000000-EC0D-4456-827F-F498F0DDEF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D-4456-827F-F498F0DDEF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D-4AAA-A4C8-EB2FF26F23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D-4AAA-A4C8-EB2FF26F23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2-403C-846F-1221E7A56F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2-403C-846F-1221E7A56F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B-432C-9355-C4D1923CEB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B-432C-9355-C4D1923CEB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3-434A-98C8-8B40C80A71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3-434A-98C8-8B40C80A71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8-4F18-A5CE-AC07BEA9C7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068-4F18-A5CE-AC07BEA9C7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45.48</c:v>
                </c:pt>
                <c:pt idx="1">
                  <c:v>52.67</c:v>
                </c:pt>
                <c:pt idx="2">
                  <c:v>44.52</c:v>
                </c:pt>
                <c:pt idx="3">
                  <c:v>40.799999999999997</c:v>
                </c:pt>
                <c:pt idx="4">
                  <c:v>100</c:v>
                </c:pt>
              </c:numCache>
            </c:numRef>
          </c:val>
          <c:extLst>
            <c:ext xmlns:c16="http://schemas.microsoft.com/office/drawing/2014/chart" uri="{C3380CC4-5D6E-409C-BE32-E72D297353CC}">
              <c16:uniqueId val="{00000000-7EF3-42A2-B665-02177221A7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7EF3-42A2-B665-02177221A7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433.2</c:v>
                </c:pt>
                <c:pt idx="1">
                  <c:v>371.81</c:v>
                </c:pt>
                <c:pt idx="2">
                  <c:v>432.93</c:v>
                </c:pt>
                <c:pt idx="3">
                  <c:v>481.31</c:v>
                </c:pt>
                <c:pt idx="4">
                  <c:v>182.92</c:v>
                </c:pt>
              </c:numCache>
            </c:numRef>
          </c:val>
          <c:extLst>
            <c:ext xmlns:c16="http://schemas.microsoft.com/office/drawing/2014/chart" uri="{C3380CC4-5D6E-409C-BE32-E72D297353CC}">
              <c16:uniqueId val="{00000000-B3D7-4BE3-B6C7-ACB245562F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B3D7-4BE3-B6C7-ACB245562F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三島町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1380</v>
      </c>
      <c r="AM8" s="54"/>
      <c r="AN8" s="54"/>
      <c r="AO8" s="54"/>
      <c r="AP8" s="54"/>
      <c r="AQ8" s="54"/>
      <c r="AR8" s="54"/>
      <c r="AS8" s="54"/>
      <c r="AT8" s="53">
        <f>データ!T6</f>
        <v>90.81</v>
      </c>
      <c r="AU8" s="53"/>
      <c r="AV8" s="53"/>
      <c r="AW8" s="53"/>
      <c r="AX8" s="53"/>
      <c r="AY8" s="53"/>
      <c r="AZ8" s="53"/>
      <c r="BA8" s="53"/>
      <c r="BB8" s="53">
        <f>データ!U6</f>
        <v>15.2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66.84</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915</v>
      </c>
      <c r="AM10" s="54"/>
      <c r="AN10" s="54"/>
      <c r="AO10" s="54"/>
      <c r="AP10" s="54"/>
      <c r="AQ10" s="54"/>
      <c r="AR10" s="54"/>
      <c r="AS10" s="54"/>
      <c r="AT10" s="53">
        <f>データ!W6</f>
        <v>2.2999999999999998</v>
      </c>
      <c r="AU10" s="53"/>
      <c r="AV10" s="53"/>
      <c r="AW10" s="53"/>
      <c r="AX10" s="53"/>
      <c r="AY10" s="53"/>
      <c r="AZ10" s="53"/>
      <c r="BA10" s="53"/>
      <c r="BB10" s="53">
        <f>データ!X6</f>
        <v>397.83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KueQsOzK53UOa8whMRuj6N6b4PMxlT/XNU/Y7CDLJIQYM2EF70hb+DimfGqJatgg0v2KII81tlEQtdkUyfkEZw==" saltValue="L42NcPSNH+Eki1d6yjsi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74446</v>
      </c>
      <c r="D6" s="19">
        <f t="shared" si="3"/>
        <v>47</v>
      </c>
      <c r="E6" s="19">
        <f t="shared" si="3"/>
        <v>18</v>
      </c>
      <c r="F6" s="19">
        <f t="shared" si="3"/>
        <v>0</v>
      </c>
      <c r="G6" s="19">
        <f t="shared" si="3"/>
        <v>0</v>
      </c>
      <c r="H6" s="19" t="str">
        <f t="shared" si="3"/>
        <v>福島県　三島町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66.84</v>
      </c>
      <c r="Q6" s="20">
        <f t="shared" si="3"/>
        <v>100</v>
      </c>
      <c r="R6" s="20">
        <f t="shared" si="3"/>
        <v>3850</v>
      </c>
      <c r="S6" s="20">
        <f t="shared" si="3"/>
        <v>1380</v>
      </c>
      <c r="T6" s="20">
        <f t="shared" si="3"/>
        <v>90.81</v>
      </c>
      <c r="U6" s="20">
        <f t="shared" si="3"/>
        <v>15.2</v>
      </c>
      <c r="V6" s="20">
        <f t="shared" si="3"/>
        <v>915</v>
      </c>
      <c r="W6" s="20">
        <f t="shared" si="3"/>
        <v>2.2999999999999998</v>
      </c>
      <c r="X6" s="20">
        <f t="shared" si="3"/>
        <v>397.83</v>
      </c>
      <c r="Y6" s="21">
        <f>IF(Y7="",NA(),Y7)</f>
        <v>141.15</v>
      </c>
      <c r="Z6" s="21">
        <f t="shared" ref="Z6:AH6" si="4">IF(Z7="",NA(),Z7)</f>
        <v>108.29</v>
      </c>
      <c r="AA6" s="21">
        <f t="shared" si="4"/>
        <v>106.25</v>
      </c>
      <c r="AB6" s="21">
        <f t="shared" si="4"/>
        <v>128.81</v>
      </c>
      <c r="AC6" s="21">
        <f t="shared" si="4"/>
        <v>265.92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45.48</v>
      </c>
      <c r="BR6" s="21">
        <f t="shared" ref="BR6:BZ6" si="8">IF(BR7="",NA(),BR7)</f>
        <v>52.67</v>
      </c>
      <c r="BS6" s="21">
        <f t="shared" si="8"/>
        <v>44.52</v>
      </c>
      <c r="BT6" s="21">
        <f t="shared" si="8"/>
        <v>40.799999999999997</v>
      </c>
      <c r="BU6" s="21">
        <f t="shared" si="8"/>
        <v>100</v>
      </c>
      <c r="BV6" s="21">
        <f t="shared" si="8"/>
        <v>62.5</v>
      </c>
      <c r="BW6" s="21">
        <f t="shared" si="8"/>
        <v>60.59</v>
      </c>
      <c r="BX6" s="21">
        <f t="shared" si="8"/>
        <v>60</v>
      </c>
      <c r="BY6" s="21">
        <f t="shared" si="8"/>
        <v>59.01</v>
      </c>
      <c r="BZ6" s="21">
        <f t="shared" si="8"/>
        <v>56.06</v>
      </c>
      <c r="CA6" s="20" t="str">
        <f>IF(CA7="","",IF(CA7="-","【-】","【"&amp;SUBSTITUTE(TEXT(CA7,"#,##0.00"),"-","△")&amp;"】"))</f>
        <v>【53.65】</v>
      </c>
      <c r="CB6" s="21">
        <f>IF(CB7="",NA(),CB7)</f>
        <v>433.2</v>
      </c>
      <c r="CC6" s="21">
        <f t="shared" ref="CC6:CK6" si="9">IF(CC7="",NA(),CC7)</f>
        <v>371.81</v>
      </c>
      <c r="CD6" s="21">
        <f t="shared" si="9"/>
        <v>432.93</v>
      </c>
      <c r="CE6" s="21">
        <f t="shared" si="9"/>
        <v>481.31</v>
      </c>
      <c r="CF6" s="21">
        <f t="shared" si="9"/>
        <v>182.92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34.090000000000003</v>
      </c>
      <c r="CN6" s="21">
        <f t="shared" ref="CN6:CV6" si="10">IF(CN7="",NA(),CN7)</f>
        <v>33.26</v>
      </c>
      <c r="CO6" s="21">
        <f t="shared" si="10"/>
        <v>33.200000000000003</v>
      </c>
      <c r="CP6" s="21">
        <f t="shared" si="10"/>
        <v>32.99</v>
      </c>
      <c r="CQ6" s="21">
        <f t="shared" si="10"/>
        <v>31.35</v>
      </c>
      <c r="CR6" s="21">
        <f t="shared" si="10"/>
        <v>59.64</v>
      </c>
      <c r="CS6" s="21">
        <f t="shared" si="10"/>
        <v>58.19</v>
      </c>
      <c r="CT6" s="21">
        <f t="shared" si="10"/>
        <v>56.52</v>
      </c>
      <c r="CU6" s="21">
        <f t="shared" si="10"/>
        <v>88.45</v>
      </c>
      <c r="CV6" s="21">
        <f t="shared" si="10"/>
        <v>54.08</v>
      </c>
      <c r="CW6" s="20" t="str">
        <f>IF(CW7="","",IF(CW7="-","【-】","【"&amp;SUBSTITUTE(TEXT(CW7,"#,##0.00"),"-","△")&amp;"】"))</f>
        <v>【54.61】</v>
      </c>
      <c r="CX6" s="21">
        <f>IF(CX7="",NA(),CX7)</f>
        <v>68.430000000000007</v>
      </c>
      <c r="CY6" s="21">
        <f t="shared" ref="CY6:DG6" si="11">IF(CY7="",NA(),CY7)</f>
        <v>68.459999999999994</v>
      </c>
      <c r="CZ6" s="21">
        <f t="shared" si="11"/>
        <v>78.930000000000007</v>
      </c>
      <c r="DA6" s="21">
        <f t="shared" si="11"/>
        <v>85.3</v>
      </c>
      <c r="DB6" s="21">
        <f t="shared" si="11"/>
        <v>95.08</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74446</v>
      </c>
      <c r="D7" s="23">
        <v>47</v>
      </c>
      <c r="E7" s="23">
        <v>18</v>
      </c>
      <c r="F7" s="23">
        <v>0</v>
      </c>
      <c r="G7" s="23">
        <v>0</v>
      </c>
      <c r="H7" s="23" t="s">
        <v>98</v>
      </c>
      <c r="I7" s="23" t="s">
        <v>99</v>
      </c>
      <c r="J7" s="23" t="s">
        <v>100</v>
      </c>
      <c r="K7" s="23" t="s">
        <v>101</v>
      </c>
      <c r="L7" s="23" t="s">
        <v>102</v>
      </c>
      <c r="M7" s="23" t="s">
        <v>103</v>
      </c>
      <c r="N7" s="24" t="s">
        <v>104</v>
      </c>
      <c r="O7" s="24" t="s">
        <v>105</v>
      </c>
      <c r="P7" s="24">
        <v>66.84</v>
      </c>
      <c r="Q7" s="24">
        <v>100</v>
      </c>
      <c r="R7" s="24">
        <v>3850</v>
      </c>
      <c r="S7" s="24">
        <v>1380</v>
      </c>
      <c r="T7" s="24">
        <v>90.81</v>
      </c>
      <c r="U7" s="24">
        <v>15.2</v>
      </c>
      <c r="V7" s="24">
        <v>915</v>
      </c>
      <c r="W7" s="24">
        <v>2.2999999999999998</v>
      </c>
      <c r="X7" s="24">
        <v>397.83</v>
      </c>
      <c r="Y7" s="24">
        <v>141.15</v>
      </c>
      <c r="Z7" s="24">
        <v>108.29</v>
      </c>
      <c r="AA7" s="24">
        <v>106.25</v>
      </c>
      <c r="AB7" s="24">
        <v>128.81</v>
      </c>
      <c r="AC7" s="24">
        <v>265.92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45.48</v>
      </c>
      <c r="BR7" s="24">
        <v>52.67</v>
      </c>
      <c r="BS7" s="24">
        <v>44.52</v>
      </c>
      <c r="BT7" s="24">
        <v>40.799999999999997</v>
      </c>
      <c r="BU7" s="24">
        <v>100</v>
      </c>
      <c r="BV7" s="24">
        <v>62.5</v>
      </c>
      <c r="BW7" s="24">
        <v>60.59</v>
      </c>
      <c r="BX7" s="24">
        <v>60</v>
      </c>
      <c r="BY7" s="24">
        <v>59.01</v>
      </c>
      <c r="BZ7" s="24">
        <v>56.06</v>
      </c>
      <c r="CA7" s="24">
        <v>53.65</v>
      </c>
      <c r="CB7" s="24">
        <v>433.2</v>
      </c>
      <c r="CC7" s="24">
        <v>371.81</v>
      </c>
      <c r="CD7" s="24">
        <v>432.93</v>
      </c>
      <c r="CE7" s="24">
        <v>481.31</v>
      </c>
      <c r="CF7" s="24">
        <v>182.92</v>
      </c>
      <c r="CG7" s="24">
        <v>269.33</v>
      </c>
      <c r="CH7" s="24">
        <v>280.23</v>
      </c>
      <c r="CI7" s="24">
        <v>282.70999999999998</v>
      </c>
      <c r="CJ7" s="24">
        <v>291.82</v>
      </c>
      <c r="CK7" s="24">
        <v>304.36</v>
      </c>
      <c r="CL7" s="24">
        <v>307.86</v>
      </c>
      <c r="CM7" s="24">
        <v>34.090000000000003</v>
      </c>
      <c r="CN7" s="24">
        <v>33.26</v>
      </c>
      <c r="CO7" s="24">
        <v>33.200000000000003</v>
      </c>
      <c r="CP7" s="24">
        <v>32.99</v>
      </c>
      <c r="CQ7" s="24">
        <v>31.35</v>
      </c>
      <c r="CR7" s="24">
        <v>59.64</v>
      </c>
      <c r="CS7" s="24">
        <v>58.19</v>
      </c>
      <c r="CT7" s="24">
        <v>56.52</v>
      </c>
      <c r="CU7" s="24">
        <v>88.45</v>
      </c>
      <c r="CV7" s="24">
        <v>54.08</v>
      </c>
      <c r="CW7" s="24">
        <v>54.61</v>
      </c>
      <c r="CX7" s="24">
        <v>68.430000000000007</v>
      </c>
      <c r="CY7" s="24">
        <v>68.459999999999994</v>
      </c>
      <c r="CZ7" s="24">
        <v>78.930000000000007</v>
      </c>
      <c r="DA7" s="24">
        <v>85.3</v>
      </c>
      <c r="DB7" s="24">
        <v>95.08</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