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1.財政管理費\3.地方公営企業関係\R06\070123【照会_2月5日（水）期限】公営企業に係る経営比較分析表（令和5年度決算）の分析等について\修正データ_面積修正\"/>
    </mc:Choice>
  </mc:AlternateContent>
  <workbookProtection workbookAlgorithmName="SHA-512" workbookHashValue="Ob7yvtB7pjbhx1w32sI2T+3XzO7IEisfRFNzyOCoHpDDDqb6+lIhqKWo6Prla1MbJmYEBMHfgXi1afeDtNUJ+g==" workbookSaltValue="mljZyVWIf8NuIKjuTFs7q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AD8" i="4"/>
  <c r="I8" i="4"/>
  <c r="B8" i="4"/>
</calcChain>
</file>

<file path=xl/sharedStrings.xml><?xml version="1.0" encoding="utf-8"?>
<sst xmlns="http://schemas.openxmlformats.org/spreadsheetml/2006/main" count="236" uniqueCount="123">
  <si>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</si>
  <si>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</si>
  <si>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</si>
  <si>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</si>
  <si>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</si>
  <si>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</si>
  <si>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</si>
  <si>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</si>
  <si>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</si>
  <si>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</si>
  <si>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</si>
  <si>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</si>
  <si>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</si>
  <si>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</si>
  <si>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</si>
  <si>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</si>
  <si>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</si>
  <si>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</si>
  <si>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</si>
  <si>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</si>
  <si>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</si>
  <si>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</si>
  <si>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</si>
  <si>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</si>
  <si>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</si>
  <si>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</si>
  <si>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</si>
  <si>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</si>
  <si>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</si>
  <si>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</si>
  <si>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</si>
  <si>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</si>
  <si>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</si>
  <si>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</si>
  <si>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</si>
  <si>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</si>
  <si>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</si>
  <si>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</si>
  <si>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</si>
  <si>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</si>
  <si>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</si>
  <si>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</si>
  <si>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</si>
  <si>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</si>
  <si>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</si>
  <si>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</si>
  <si>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</si>
  <si>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</si>
  <si>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</si>
  <si>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</si>
  <si>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</si>
  <si>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</si>
  <si>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</si>
  <si>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</si>
  <si>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</si>
  <si>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</si>
  <si>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</si>
  <si>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</si>
  <si>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</si>
  <si>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</si>
  <si>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</si>
  <si>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</si>
  <si>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</si>
  <si>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</si>
  <si>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</si>
  <si>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</si>
  <si>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</si>
  <si>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</si>
  <si>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</si>
  <si>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</si>
  <si>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</si>
  <si>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</si>
  <si>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</si>
  <si>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</si>
  <si>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</si>
  <si>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</si>
  <si>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</si>
  <si>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</si>
  <si>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</si>
  <si>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</si>
  <si>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</si>
  <si>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</si>
  <si>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</si>
  <si>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</si>
  <si>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</si>
  <si>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</si>
  <si>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</si>
  <si>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</si>
  <si>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</si>
  <si>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</si>
  <si>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</si>
  <si>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</si>
  <si>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</si>
  <si>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</si>
  <si>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</si>
  <si>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</si>
  <si>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</si>
  <si>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</si>
  <si>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</si>
  <si>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</si>
  <si>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</si>
  <si>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</si>
  <si>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</si>
  <si>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</si>
  <si>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</si>
  <si>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</si>
  <si>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</si>
  <si>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</si>
  <si>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</si>
  <si>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</si>
  <si>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</si>
  <si>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</si>
  <si>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</si>
  <si>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</si>
  <si>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</si>
  <si>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</si>
  <si>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</si>
  <si>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</si>
  <si>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"R"dd</t>
    <phoneticPr fontId="4"/>
  </si>
  <si>
    <t>←書式設定</t>
    <rPh sb="1" eb="3">
      <t>ショシキ</t>
    </rPh>
    <rPh sb="3" eb="5">
      <t>セッテイ</t>
    </rPh>
    <phoneticPr fontId="4"/>
  </si>
  <si>
    <t>　歳入に関しては、100％加入しているが処理区規模も小さく使用料収入が少なく、一般会計の繰入に依存していることがわかる。使用料に関しては、100％加入しているため、これ以上の収入は見込めない。歳出に関しては、ほぼ経常経費であり料金収入では到底まかない切れてはいないため、料金改定を視野に入れて行く必要がある。</t>
    <phoneticPr fontId="4"/>
  </si>
  <si>
    <t>　処理場の規模が小規模であり、設備機器点数も少数ではあるが、修繕を行う場合は単年に集中しないように計画を立てて修繕を行っている。</t>
    <phoneticPr fontId="4"/>
  </si>
  <si>
    <t>　供用開始20年以上経過しているため、処理施設の計装盤等の電気機器の大規模改修を行う時期に来ているため、単年に多額の負担にならないよう計画的に修繕をするように努める。
　また、使用料に関しては加入が100％であり今後加入は見込めないため、料金改定を視野に入れ経営に努めていきたい。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</si>
</sst>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9-4CB2-93E8-465B519095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19-4CB2-93E8-465B519095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97.11</c:v>
                </c:pt>
                <c:pt idx="1">
                  <c:v>110.57</c:v>
                </c:pt>
                <c:pt idx="2">
                  <c:v>96.95</c:v>
                </c:pt>
                <c:pt idx="3">
                  <c:v>55.42</c:v>
                </c:pt>
                <c:pt idx="4">
                  <c:v>46.29</c:v>
                </c:pt>
              </c:numCache>
            </c:numRef>
          </c:val>
          <c:extLst>
            <c:ext xmlns:c16="http://schemas.microsoft.com/office/drawing/2014/chart" uri="{C3380CC4-5D6E-409C-BE32-E72D297353CC}">
              <c16:uniqueId val="{00000000-3AD9-4368-97A2-2FBE0C27FF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9-4368-97A2-2FBE0C27FF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B-4B7D-B83B-407DD39199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B-4B7D-B83B-407DD39199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0-4268-908E-DDF39F336C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0-4268-908E-DDF39F336C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C-476B-931E-FF388FE9AD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C-476B-931E-FF388FE9AD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8D-4C9B-B9ED-49FC5DAF95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D-4C9B-B9ED-49FC5DAF95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1026.24</c:v>
                </c:pt>
                <c:pt idx="1">
                  <c:v>926.81</c:v>
                </c:pt>
                <c:pt idx="2">
                  <c:v>834.85</c:v>
                </c:pt>
                <c:pt idx="3">
                  <c:v>1016.97</c:v>
                </c:pt>
                <c:pt idx="4">
                  <c:v>1542.23</c:v>
                </c:pt>
              </c:numCache>
            </c:numRef>
          </c:val>
          <c:extLst>
            <c:ext xmlns:c16="http://schemas.microsoft.com/office/drawing/2014/chart" uri="{C3380CC4-5D6E-409C-BE32-E72D297353CC}">
              <c16:uniqueId val="{00000000-9C4A-4317-A6F2-545416D228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9C4A-4317-A6F2-545416D228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80.040000000000006</c:v>
                </c:pt>
                <c:pt idx="1">
                  <c:v>83.35</c:v>
                </c:pt>
                <c:pt idx="2">
                  <c:v>38.53</c:v>
                </c:pt>
                <c:pt idx="3">
                  <c:v>17.670000000000002</c:v>
                </c:pt>
                <c:pt idx="4">
                  <c:v>15.11</c:v>
                </c:pt>
              </c:numCache>
            </c:numRef>
          </c:val>
          <c:extLst>
            <c:ext xmlns:c16="http://schemas.microsoft.com/office/drawing/2014/chart" uri="{C3380CC4-5D6E-409C-BE32-E72D297353CC}">
              <c16:uniqueId val="{00000000-3893-4055-B18A-DA918EA0FD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3893-4055-B18A-DA918EA0FD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199.33</c:v>
                </c:pt>
                <c:pt idx="1">
                  <c:v>188.91</c:v>
                </c:pt>
                <c:pt idx="2">
                  <c:v>393.26</c:v>
                </c:pt>
                <c:pt idx="3">
                  <c:v>911.69</c:v>
                </c:pt>
                <c:pt idx="4">
                  <c:v>1075.31</c:v>
                </c:pt>
              </c:numCache>
            </c:numRef>
          </c:val>
          <c:extLst>
            <c:ext xmlns:c16="http://schemas.microsoft.com/office/drawing/2014/chart" uri="{C3380CC4-5D6E-409C-BE32-E72D297353CC}">
              <c16:uniqueId val="{00000000-31AC-4B23-B3A9-4691E6696E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31AC-4B23-B3A9-4691E6696E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43.33</c:v>
                </c:pt>
                <c:pt idx="1">
                  <c:v>43.33</c:v>
                </c:pt>
                <c:pt idx="2">
                  <c:v>43.33</c:v>
                </c:pt>
                <c:pt idx="3">
                  <c:v>43.33</c:v>
                </c:pt>
                <c:pt idx="4">
                  <c:v>43.33</c:v>
                </c:pt>
              </c:numCache>
            </c:numRef>
          </c:val>
          <c:extLst>
            <c:ext xmlns:c16="http://schemas.microsoft.com/office/drawing/2014/chart" uri="{C3380CC4-5D6E-409C-BE32-E72D297353CC}">
              <c16:uniqueId val="{00000000-1193-4221-A53B-2D64779108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1193-4221-A53B-2D64779108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1B-43F0-AF66-8BDACA405C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781B-43F0-AF66-8BDACA405C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柳津町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54">
        <f>データ!S6</f>
        <v>2938</v>
      </c>
      <c r="AM8" s="54"/>
      <c r="AN8" s="54"/>
      <c r="AO8" s="54"/>
      <c r="AP8" s="54"/>
      <c r="AQ8" s="54"/>
      <c r="AR8" s="54"/>
      <c r="AS8" s="54"/>
      <c r="AT8" s="53">
        <f>データ!T6</f>
        <v>175.82</v>
      </c>
      <c r="AU8" s="53"/>
      <c r="AV8" s="53"/>
      <c r="AW8" s="53"/>
      <c r="AX8" s="53"/>
      <c r="AY8" s="53"/>
      <c r="AZ8" s="53"/>
      <c r="BA8" s="53"/>
      <c r="BB8" s="53">
        <f>データ!U6</f>
        <v>16.71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1.55</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45</v>
      </c>
      <c r="AM10" s="54"/>
      <c r="AN10" s="54"/>
      <c r="AO10" s="54"/>
      <c r="AP10" s="54"/>
      <c r="AQ10" s="54"/>
      <c r="AR10" s="54"/>
      <c r="AS10" s="54"/>
      <c r="AT10" s="53">
        <f>データ!W6</f>
        <v>0.05</v>
      </c>
      <c r="AU10" s="53"/>
      <c r="AV10" s="53"/>
      <c r="AW10" s="53"/>
      <c r="AX10" s="53"/>
      <c r="AY10" s="53"/>
      <c r="AZ10" s="53"/>
      <c r="BA10" s="53"/>
      <c r="BB10" s="53">
        <f>データ!X6</f>
        <v>900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【153.64】</v>
      </c>
      <c r="I86" s="12" t="str">
        <f>データ!CA6</f>
        <v>【28.95】</v>
      </c>
      <c r="J86" s="12" t="str">
        <f>データ!CL6</f>
        <v>【641.14】</v>
      </c>
      <c r="K86" s="12" t="str">
        <f>データ!CW6</f>
        <v>【27.23】</v>
      </c>
      <c r="L86" s="12" t="str">
        <f>データ!DH6</f>
        <v>【95.29】</v>
      </c>
      <c r="M86" s="12" t="s">
        <v>44</v>
      </c>
      <c r="N86" s="12" t="s">
        <v>45</v>
      </c>
      <c r="O86" s="12" t="str">
        <f>データ!EO6</f>
        <v>【0.00】</v>
      </c>
    </row>
  </sheetData>
  <sheetProtection algorithmName="SHA-512" hashValue="9RUA0cExeFlEebH3JWJWSE9/Ygdj/LbDgUl2Kh32feCNXGgnEFFYPWejgfDlVRofuCjhjBL++1lEyRCJKbjqkw==" saltValue="kks10A9JIo5A4hqyIDbi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74233</v>
      </c>
      <c r="D6" s="19">
        <f t="shared" si="3"/>
        <v>47</v>
      </c>
      <c r="E6" s="19">
        <f t="shared" si="3"/>
        <v>17</v>
      </c>
      <c r="F6" s="19">
        <f t="shared" si="3"/>
        <v>8</v>
      </c>
      <c r="G6" s="19">
        <f t="shared" si="3"/>
        <v>0</v>
      </c>
      <c r="H6" s="19" t="str">
        <f t="shared" si="3"/>
        <v>福島県　柳津町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1.55</v>
      </c>
      <c r="Q6" s="20">
        <f t="shared" si="3"/>
        <v>100</v>
      </c>
      <c r="R6" s="20">
        <f t="shared" si="3"/>
        <v>3850</v>
      </c>
      <c r="S6" s="20">
        <f t="shared" si="3"/>
        <v>2938</v>
      </c>
      <c r="T6" s="20">
        <f t="shared" si="3"/>
        <v>175.82</v>
      </c>
      <c r="U6" s="20">
        <f t="shared" si="3"/>
        <v>16.71</v>
      </c>
      <c r="V6" s="20">
        <f t="shared" si="3"/>
        <v>45</v>
      </c>
      <c r="W6" s="20">
        <f t="shared" si="3"/>
        <v>0.05</v>
      </c>
      <c r="X6" s="20">
        <f t="shared" si="3"/>
        <v>900</v>
      </c>
      <c r="Y6" s="21">
        <f>IF(Y7="",NA(),Y7)</f>
        <v>97.11</v>
      </c>
      <c r="Z6" s="21">
        <f t="shared" ref="Z6:AH6" si="4">IF(Z7="",NA(),Z7)</f>
        <v>110.57</v>
      </c>
      <c r="AA6" s="21">
        <f t="shared" si="4"/>
        <v>96.95</v>
      </c>
      <c r="AB6" s="21">
        <f t="shared" si="4"/>
        <v>55.42</v>
      </c>
      <c r="AC6" s="21">
        <f t="shared" si="4"/>
        <v>46.29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1026.24</v>
      </c>
      <c r="BG6" s="21">
        <f t="shared" ref="BG6:BO6" si="7">IF(BG7="",NA(),BG7)</f>
        <v>926.81</v>
      </c>
      <c r="BH6" s="21">
        <f t="shared" si="7"/>
        <v>834.85</v>
      </c>
      <c r="BI6" s="21">
        <f t="shared" si="7"/>
        <v>1016.97</v>
      </c>
      <c r="BJ6" s="21">
        <f t="shared" si="7"/>
        <v>1542.23</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80.040000000000006</v>
      </c>
      <c r="BR6" s="21">
        <f t="shared" ref="BR6:BZ6" si="8">IF(BR7="",NA(),BR7)</f>
        <v>83.35</v>
      </c>
      <c r="BS6" s="21">
        <f t="shared" si="8"/>
        <v>38.53</v>
      </c>
      <c r="BT6" s="21">
        <f t="shared" si="8"/>
        <v>17.670000000000002</v>
      </c>
      <c r="BU6" s="21">
        <f t="shared" si="8"/>
        <v>15.11</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199.33</v>
      </c>
      <c r="CC6" s="21">
        <f t="shared" ref="CC6:CK6" si="9">IF(CC7="",NA(),CC7)</f>
        <v>188.91</v>
      </c>
      <c r="CD6" s="21">
        <f t="shared" si="9"/>
        <v>393.26</v>
      </c>
      <c r="CE6" s="21">
        <f t="shared" si="9"/>
        <v>911.69</v>
      </c>
      <c r="CF6" s="21">
        <f t="shared" si="9"/>
        <v>1075.31</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43.33</v>
      </c>
      <c r="CN6" s="21">
        <f t="shared" ref="CN6:CV6" si="10">IF(CN7="",NA(),CN7)</f>
        <v>43.33</v>
      </c>
      <c r="CO6" s="21">
        <f t="shared" si="10"/>
        <v>43.33</v>
      </c>
      <c r="CP6" s="21">
        <f t="shared" si="10"/>
        <v>43.33</v>
      </c>
      <c r="CQ6" s="21">
        <f t="shared" si="10"/>
        <v>43.33</v>
      </c>
      <c r="CR6" s="21">
        <f t="shared" si="10"/>
        <v>26.64</v>
      </c>
      <c r="CS6" s="21">
        <f t="shared" si="10"/>
        <v>26.11</v>
      </c>
      <c r="CT6" s="21">
        <f t="shared" si="10"/>
        <v>24.44</v>
      </c>
      <c r="CU6" s="21">
        <f t="shared" si="10"/>
        <v>25.16</v>
      </c>
      <c r="CV6" s="21">
        <f t="shared" si="10"/>
        <v>26.69</v>
      </c>
      <c r="CW6" s="20" t="str">
        <f>IF(CW7="","",IF(CW7="-","【-】","【"&amp;SUBSTITUTE(TEXT(CW7,"#,##0.00"),"-","△")&amp;"】"))</f>
        <v>【27.23】</v>
      </c>
      <c r="CX6" s="21">
        <f>IF(CX7="",NA(),CX7)</f>
        <v>100</v>
      </c>
      <c r="CY6" s="21">
        <f t="shared" ref="CY6:DG6" si="11">IF(CY7="",NA(),CY7)</f>
        <v>100</v>
      </c>
      <c r="CZ6" s="21">
        <f t="shared" si="11"/>
        <v>100</v>
      </c>
      <c r="DA6" s="21">
        <f t="shared" si="11"/>
        <v>100</v>
      </c>
      <c r="DB6" s="21">
        <f t="shared" si="11"/>
        <v>100</v>
      </c>
      <c r="DC6" s="21">
        <f t="shared" si="11"/>
        <v>95.52</v>
      </c>
      <c r="DD6" s="21">
        <f t="shared" si="11"/>
        <v>94.97</v>
      </c>
      <c r="DE6" s="21">
        <f t="shared" si="11"/>
        <v>95.52</v>
      </c>
      <c r="DF6" s="21">
        <f t="shared" si="11"/>
        <v>95.65</v>
      </c>
      <c r="DG6" s="21">
        <f t="shared" si="11"/>
        <v>94.53</v>
      </c>
      <c r="DH6" s="20" t="str">
        <f>IF(DH7="","",IF(DH7="-","【-】","【"&amp;SUBSTITUTE(TEXT(DH7,"#,##0.00"),"-","△")&amp;"】"))</f>
        <v>【95.29】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74233</v>
      </c>
      <c r="D7" s="23">
        <v>47</v>
      </c>
      <c r="E7" s="23">
        <v>17</v>
      </c>
      <c r="F7" s="23">
        <v>8</v>
      </c>
      <c r="G7" s="23">
        <v>0</v>
      </c>
      <c r="H7" s="23" t="s">
        <v>99</v>
      </c>
      <c r="I7" s="23" t="s">
        <v>100</v>
      </c>
      <c r="J7" s="23" t="s">
        <v>101</v>
      </c>
      <c r="K7" s="23" t="s">
        <v>102</v>
      </c>
      <c r="L7" s="23" t="s">
        <v>103</v>
      </c>
      <c r="M7" s="23" t="s">
        <v>104</v>
      </c>
      <c r="N7" s="24" t="s">
        <v>105</v>
      </c>
      <c r="O7" s="24" t="s">
        <v>106</v>
      </c>
      <c r="P7" s="24">
        <v>1.55</v>
      </c>
      <c r="Q7" s="24">
        <v>100</v>
      </c>
      <c r="R7" s="24">
        <v>3850</v>
      </c>
      <c r="S7" s="24">
        <v>2938</v>
      </c>
      <c r="T7" s="24">
        <v>175.82</v>
      </c>
      <c r="U7" s="24">
        <v>16.71</v>
      </c>
      <c r="V7" s="24">
        <v>45</v>
      </c>
      <c r="W7" s="24">
        <v>0.05</v>
      </c>
      <c r="X7" s="24">
        <v>900</v>
      </c>
      <c r="Y7" s="24">
        <v>97.11</v>
      </c>
      <c r="Z7" s="24">
        <v>110.57</v>
      </c>
      <c r="AA7" s="24">
        <v>96.95</v>
      </c>
      <c r="AB7" s="24">
        <v>55.42</v>
      </c>
      <c r="AC7" s="24">
        <v>46.29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1026.24</v>
      </c>
      <c r="BG7" s="24">
        <v>926.81</v>
      </c>
      <c r="BH7" s="24">
        <v>834.85</v>
      </c>
      <c r="BI7" s="24">
        <v>1016.97</v>
      </c>
      <c r="BJ7" s="24">
        <v>1542.23</v>
      </c>
      <c r="BK7" s="24">
        <v>129.4</v>
      </c>
      <c r="BL7" s="24">
        <v>126.26</v>
      </c>
      <c r="BM7" s="24">
        <v>113.17</v>
      </c>
      <c r="BN7" s="24">
        <v>160.77000000000001</v>
      </c>
      <c r="BO7" s="24">
        <v>142.38</v>
      </c>
      <c r="BP7" s="24">
        <v>153.63999999999999</v>
      </c>
      <c r="BQ7" s="24">
        <v>80.040000000000006</v>
      </c>
      <c r="BR7" s="24">
        <v>83.35</v>
      </c>
      <c r="BS7" s="24">
        <v>38.53</v>
      </c>
      <c r="BT7" s="24">
        <v>17.670000000000002</v>
      </c>
      <c r="BU7" s="24">
        <v>15.11</v>
      </c>
      <c r="BV7" s="24">
        <v>38.409999999999997</v>
      </c>
      <c r="BW7" s="24">
        <v>35.869999999999997</v>
      </c>
      <c r="BX7" s="24">
        <v>31.6</v>
      </c>
      <c r="BY7" s="24">
        <v>30.19</v>
      </c>
      <c r="BZ7" s="24">
        <v>27.52</v>
      </c>
      <c r="CA7" s="24">
        <v>28.95</v>
      </c>
      <c r="CB7" s="24">
        <v>199.33</v>
      </c>
      <c r="CC7" s="24">
        <v>188.91</v>
      </c>
      <c r="CD7" s="24">
        <v>393.26</v>
      </c>
      <c r="CE7" s="24">
        <v>911.69</v>
      </c>
      <c r="CF7" s="24">
        <v>1075.31</v>
      </c>
      <c r="CG7" s="24">
        <v>501.56</v>
      </c>
      <c r="CH7" s="24">
        <v>528.78</v>
      </c>
      <c r="CI7" s="24">
        <v>596.92999999999995</v>
      </c>
      <c r="CJ7" s="24">
        <v>631.54999999999995</v>
      </c>
      <c r="CK7" s="24">
        <v>659.63</v>
      </c>
      <c r="CL7" s="24">
        <v>641.14</v>
      </c>
      <c r="CM7" s="24">
        <v>43.33</v>
      </c>
      <c r="CN7" s="24">
        <v>43.33</v>
      </c>
      <c r="CO7" s="24">
        <v>43.33</v>
      </c>
      <c r="CP7" s="24">
        <v>43.33</v>
      </c>
      <c r="CQ7" s="24">
        <v>43.33</v>
      </c>
      <c r="CR7" s="24">
        <v>26.64</v>
      </c>
      <c r="CS7" s="24">
        <v>26.11</v>
      </c>
      <c r="CT7" s="24">
        <v>24.44</v>
      </c>
      <c r="CU7" s="24">
        <v>25.16</v>
      </c>
      <c r="CV7" s="24">
        <v>26.69</v>
      </c>
      <c r="CW7" s="24">
        <v>27.23</v>
      </c>
      <c r="CX7" s="24">
        <v>100</v>
      </c>
      <c r="CY7" s="24">
        <v>100</v>
      </c>
      <c r="CZ7" s="24">
        <v>100</v>
      </c>
      <c r="DA7" s="24">
        <v>100</v>
      </c>
      <c r="DB7" s="24">
        <v>100</v>
      </c>
      <c r="DC7" s="24">
        <v>95.52</v>
      </c>
      <c r="DD7" s="24">
        <v>94.97</v>
      </c>
      <c r="DE7" s="24">
        <v>95.52</v>
      </c>
      <c r="DF7" s="24">
        <v>95.65</v>
      </c>
      <c r="DG7" s="24">
        <v>94.53</v>
      </c>
      <c r="DH7" s="24">
        <v>95.29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直美</cp:lastModifiedBy>
  <cp:lastPrinted>2025-02-04T23:56:20Z</cp:lastPrinted>
  <dcterms:created xsi:type="dcterms:W3CDTF">2025-01-24T07:39:01Z</dcterms:created>
  <dcterms:modified xsi:type="dcterms:W3CDTF">2025-02-04T23:56:24Z</dcterms:modified>
  <cp:category/>
</cp:coreProperties>
</file>