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M:\上下水道班\③下水道\①公共下水道\☆調査報告関係\県市町村財政G\250205経営比較分析表\"/>
    </mc:Choice>
  </mc:AlternateContent>
  <xr:revisionPtr revIDLastSave="0" documentId="13_ncr:1_{53BDD22D-DA08-48F4-85B3-E7B2842D2A3D}" xr6:coauthVersionLast="47" xr6:coauthVersionMax="47" xr10:uidLastSave="{00000000-0000-0000-0000-000000000000}"/>
  <workbookProtection workbookAlgorithmName="SHA-512" workbookHashValue="E3ePPd+cfWT6cv4Zromwijd3TZ7+6cRhb7GaR4OWklutQp+ER7odYZKM1oF1M9IDiQU1ylFu9/lV5VjR6/8/0A==" workbookSaltValue="1nCtthtzCsVh6ypm33oPHg==" workbookSpinCount="100000" lockStructure="1"/>
  <bookViews>
    <workbookView xWindow="6240" yWindow="435" windowWidth="12480" windowHeight="1084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L10" i="4"/>
  <c r="AD10" i="4"/>
  <c r="B10" i="4"/>
  <c r="AD8" i="4"/>
  <c r="I8" i="4"/>
  <c r="B8" i="4"/>
</calcChain>
</file>

<file path=xl/sharedStrings.xml><?xml version="1.0" encoding="utf-8"?>
<sst xmlns="http://schemas.openxmlformats.org/spreadsheetml/2006/main" count="236" uniqueCount="118">
  <si>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</si>
  <si>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</si>
  <si>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</si>
  <si>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</si>
  <si>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</si>
  <si>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</si>
  <si>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</si>
  <si>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</si>
  <si>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</si>
  <si>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</si>
  <si>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</si>
  <si>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</si>
  <si>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</si>
  <si>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</si>
  <si>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</si>
  <si>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</si>
  <si>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</si>
  <si>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</si>
  <si>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</si>
  <si>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</si>
  <si>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</si>
  <si>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</si>
  <si>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</si>
  <si>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</si>
  <si>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</si>
  <si>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</si>
  <si>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</si>
  <si>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</si>
  <si>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</si>
  <si>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</si>
  <si>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</si>
  <si>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</si>
  <si>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</si>
  <si>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</si>
  <si>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</si>
  <si>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</si>
  <si>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</si>
  <si>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</si>
  <si>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</si>
  <si>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</si>
  <si>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</si>
  <si>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</si>
  <si>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</si>
  <si>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</si>
  <si>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</si>
  <si>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</si>
  <si>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</si>
  <si>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</si>
  <si>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</si>
  <si>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</si>
  <si>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</si>
  <si>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</si>
  <si>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</si>
  <si>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</si>
  <si>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</si>
  <si>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</si>
  <si>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</si>
  <si>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</si>
  <si>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</si>
  <si>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</si>
  <si>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</si>
  <si>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</si>
  <si>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</si>
  <si>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</si>
  <si>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</si>
  <si>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</si>
  <si>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</si>
  <si>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</si>
  <si>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</si>
  <si>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</si>
  <si>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</si>
  <si>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</si>
  <si>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</si>
  <si>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</si>
  <si>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</si>
  <si>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</si>
  <si>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</si>
  <si>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</si>
  <si>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</si>
  <si>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</si>
  <si>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</si>
  <si>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</si>
  <si>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</si>
  <si>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</si>
  <si>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</si>
  <si>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</si>
  <si>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</si>
  <si>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</si>
  <si>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</si>
  <si>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</si>
  <si>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</si>
  <si>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</si>
  <si>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</si>
  <si>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</si>
  <si>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</si>
  <si>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</si>
  <si>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会津坂下町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</si>
  <si>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</si>
  <si>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</si>
  <si>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</si>
  <si>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</si>
  <si>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</si>
  <si>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</si>
  <si>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</si>
  <si>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</si>
  <si>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</si>
  <si>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</si>
  <si>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</si>
  <si>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</si>
  <si>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</si>
  <si>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</si>
  <si>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</si>
  <si>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</si>
  <si>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</si>
  <si>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</si>
  <si>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①収益的収支比率（減）：他会計繰入金の減、下水道使用料の減による総収益の減のため。
②累積欠損金比率（なし）：該当なし。
③流動比率（なし）：該当なし。
④企業債残高対事業規模比率（増減なし）：前年度と変動なし。
⑤経費回収率(増減なし)：前年度と変動なし。
⑥汚水処理原価(減)：動力費や委託料の減による汚水処理費の減、年間有収水量の増のため。
⑦施設利用率(増)：年間総処理水量の増のため。
⑧水洗化率（増）：現在水洗便所設置済み人口の増のため。</t>
    <rPh sb="1" eb="4">
      <t>シュウエキテキ</t>
    </rPh>
    <rPh sb="4" eb="6">
      <t>シュウシ</t>
    </rPh>
    <rPh sb="6" eb="8">
      <t>ヒリツ</t>
    </rPh>
    <rPh sb="9" eb="10">
      <t>ゲン</t>
    </rPh>
    <rPh sb="12" eb="13">
      <t>ホカ</t>
    </rPh>
    <rPh sb="13" eb="15">
      <t>カイケイ</t>
    </rPh>
    <rPh sb="15" eb="17">
      <t>クリイレ</t>
    </rPh>
    <rPh sb="17" eb="18">
      <t>キン</t>
    </rPh>
    <rPh sb="19" eb="20">
      <t>ゲン</t>
    </rPh>
    <rPh sb="21" eb="24">
      <t>ゲスイドウ</t>
    </rPh>
    <rPh sb="24" eb="27">
      <t>シヨウリョウ</t>
    </rPh>
    <rPh sb="28" eb="29">
      <t>ゲン</t>
    </rPh>
    <rPh sb="32" eb="35">
      <t>ソウシュウエキ</t>
    </rPh>
    <rPh sb="36" eb="37">
      <t>ゲン</t>
    </rPh>
    <rPh sb="43" eb="45">
      <t>ルイセキ</t>
    </rPh>
    <rPh sb="45" eb="47">
      <t>ケッソン</t>
    </rPh>
    <rPh sb="47" eb="48">
      <t>キン</t>
    </rPh>
    <rPh sb="48" eb="50">
      <t>ヒリツ</t>
    </rPh>
    <rPh sb="55" eb="57">
      <t>ガイトウ</t>
    </rPh>
    <rPh sb="62" eb="64">
      <t>リュウドウ</t>
    </rPh>
    <rPh sb="64" eb="66">
      <t>ヒリツ</t>
    </rPh>
    <rPh sb="71" eb="73">
      <t>ガイトウ</t>
    </rPh>
    <rPh sb="78" eb="80">
      <t>キギョウ</t>
    </rPh>
    <rPh sb="80" eb="81">
      <t>サイ</t>
    </rPh>
    <rPh sb="81" eb="83">
      <t>ザンダカ</t>
    </rPh>
    <rPh sb="83" eb="84">
      <t>タイ</t>
    </rPh>
    <rPh sb="84" eb="86">
      <t>ジギョウ</t>
    </rPh>
    <rPh sb="86" eb="88">
      <t>キボ</t>
    </rPh>
    <rPh sb="88" eb="90">
      <t>ヒリツ</t>
    </rPh>
    <rPh sb="91" eb="93">
      <t>ゾウゲン</t>
    </rPh>
    <rPh sb="97" eb="100">
      <t>ゼンネンド</t>
    </rPh>
    <rPh sb="101" eb="103">
      <t>ヘンドウ</t>
    </rPh>
    <rPh sb="108" eb="110">
      <t>ケイヒ</t>
    </rPh>
    <rPh sb="110" eb="112">
      <t>カイシュウ</t>
    </rPh>
    <rPh sb="112" eb="113">
      <t>リツ</t>
    </rPh>
    <rPh sb="114" eb="116">
      <t>ゾウゲン</t>
    </rPh>
    <rPh sb="120" eb="123">
      <t>ゼンネンド</t>
    </rPh>
    <rPh sb="124" eb="126">
      <t>ヘンドウ</t>
    </rPh>
    <rPh sb="131" eb="133">
      <t>オスイ</t>
    </rPh>
    <rPh sb="133" eb="135">
      <t>ショリ</t>
    </rPh>
    <rPh sb="135" eb="137">
      <t>ゲンカ</t>
    </rPh>
    <rPh sb="138" eb="139">
      <t>ゲン</t>
    </rPh>
    <rPh sb="141" eb="143">
      <t>ドウリョク</t>
    </rPh>
    <rPh sb="143" eb="144">
      <t>ヒ</t>
    </rPh>
    <rPh sb="145" eb="148">
      <t>イタクリョウ</t>
    </rPh>
    <rPh sb="149" eb="150">
      <t>ゲン</t>
    </rPh>
    <rPh sb="153" eb="155">
      <t>オスイ</t>
    </rPh>
    <rPh sb="155" eb="157">
      <t>ショリ</t>
    </rPh>
    <rPh sb="157" eb="158">
      <t>ヒ</t>
    </rPh>
    <rPh sb="159" eb="160">
      <t>ゲン</t>
    </rPh>
    <rPh sb="161" eb="163">
      <t>ネンカン</t>
    </rPh>
    <rPh sb="163" eb="165">
      <t>ユウシュウ</t>
    </rPh>
    <rPh sb="165" eb="167">
      <t>スイリョウ</t>
    </rPh>
    <rPh sb="168" eb="169">
      <t>ゾウ</t>
    </rPh>
    <rPh sb="175" eb="177">
      <t>シセツ</t>
    </rPh>
    <rPh sb="177" eb="179">
      <t>リヨウ</t>
    </rPh>
    <rPh sb="179" eb="180">
      <t>リツ</t>
    </rPh>
    <rPh sb="181" eb="182">
      <t>ゾウ</t>
    </rPh>
    <rPh sb="184" eb="186">
      <t>ネンカン</t>
    </rPh>
    <rPh sb="186" eb="187">
      <t>ソウ</t>
    </rPh>
    <rPh sb="187" eb="189">
      <t>ショリ</t>
    </rPh>
    <rPh sb="189" eb="191">
      <t>スイリョウ</t>
    </rPh>
    <phoneticPr fontId="4"/>
  </si>
  <si>
    <t>　施設は平成以降に整備されているため、管渠等については法定耐用年数に余裕はあるが、機械設備の経年劣化は進んでおり故障等が散発している状況である。
　現在整備の推進を図っているが、引き続き老朽化の更新について計画を進めていく必要がある。</t>
    <phoneticPr fontId="4"/>
  </si>
  <si>
    <t>　今後、人口減少に伴う使用料収入の減少や、老朽化した施設の更新費用及び管理経費の増額が見込まれる。
　そのため、経営戦略に基づき経営の安定化を図りつつ、整備に際しては、要望の多い区域（整備後の接続に繋がりやすい）を優先し接続率向上を図るとともに、管路ＤＢによる整備区域の拡大など、有効な手段を活用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</si>
</sst>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4B-4127-8F27-C249C6BE95C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1.65</c:v>
                </c:pt>
                <c:pt idx="2">
                  <c:v>0.14000000000000001</c:v>
                </c:pt>
                <c:pt idx="3">
                  <c:v>0.08</c:v>
                </c:pt>
                <c:pt idx="4">
                  <c:v>0.09</c:v>
                </c:pt>
              </c:numCache>
            </c:numRef>
          </c:val>
          <c:smooth val="0"/>
          <c:extLst>
            <c:ext xmlns:c16="http://schemas.microsoft.com/office/drawing/2014/chart" uri="{C3380CC4-5D6E-409C-BE32-E72D297353CC}">
              <c16:uniqueId val="{00000001-574B-4127-8F27-C249C6BE95C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32.549999999999997</c:v>
                </c:pt>
                <c:pt idx="1">
                  <c:v>33.549999999999997</c:v>
                </c:pt>
                <c:pt idx="2">
                  <c:v>34.21</c:v>
                </c:pt>
                <c:pt idx="3">
                  <c:v>33.31</c:v>
                </c:pt>
                <c:pt idx="4">
                  <c:v>35.31</c:v>
                </c:pt>
              </c:numCache>
            </c:numRef>
          </c:val>
          <c:extLst>
            <c:ext xmlns:c16="http://schemas.microsoft.com/office/drawing/2014/chart" uri="{C3380CC4-5D6E-409C-BE32-E72D297353CC}">
              <c16:uniqueId val="{00000000-9B14-4B84-A297-1038CDEA4A2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50.94</c:v>
                </c:pt>
                <c:pt idx="1">
                  <c:v>50.53</c:v>
                </c:pt>
                <c:pt idx="2">
                  <c:v>51.42</c:v>
                </c:pt>
                <c:pt idx="3">
                  <c:v>48.95</c:v>
                </c:pt>
                <c:pt idx="4">
                  <c:v>56.51</c:v>
                </c:pt>
              </c:numCache>
            </c:numRef>
          </c:val>
          <c:smooth val="0"/>
          <c:extLst>
            <c:ext xmlns:c16="http://schemas.microsoft.com/office/drawing/2014/chart" uri="{C3380CC4-5D6E-409C-BE32-E72D297353CC}">
              <c16:uniqueId val="{00000001-9B14-4B84-A297-1038CDEA4A2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74.67</c:v>
                </c:pt>
                <c:pt idx="1">
                  <c:v>75.19</c:v>
                </c:pt>
                <c:pt idx="2">
                  <c:v>73.900000000000006</c:v>
                </c:pt>
                <c:pt idx="3">
                  <c:v>72.11</c:v>
                </c:pt>
                <c:pt idx="4">
                  <c:v>72.400000000000006</c:v>
                </c:pt>
              </c:numCache>
            </c:numRef>
          </c:val>
          <c:extLst>
            <c:ext xmlns:c16="http://schemas.microsoft.com/office/drawing/2014/chart" uri="{C3380CC4-5D6E-409C-BE32-E72D297353CC}">
              <c16:uniqueId val="{00000000-9555-40B8-946E-F8BEC7ACC98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82.55</c:v>
                </c:pt>
                <c:pt idx="1">
                  <c:v>82.08</c:v>
                </c:pt>
                <c:pt idx="2">
                  <c:v>81.34</c:v>
                </c:pt>
                <c:pt idx="3">
                  <c:v>81.14</c:v>
                </c:pt>
                <c:pt idx="4">
                  <c:v>90.62</c:v>
                </c:pt>
              </c:numCache>
            </c:numRef>
          </c:val>
          <c:smooth val="0"/>
          <c:extLst>
            <c:ext xmlns:c16="http://schemas.microsoft.com/office/drawing/2014/chart" uri="{C3380CC4-5D6E-409C-BE32-E72D297353CC}">
              <c16:uniqueId val="{00000001-9555-40B8-946E-F8BEC7ACC98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99.13</c:v>
                </c:pt>
                <c:pt idx="1">
                  <c:v>92.24</c:v>
                </c:pt>
                <c:pt idx="2">
                  <c:v>96.7</c:v>
                </c:pt>
                <c:pt idx="3">
                  <c:v>106.89</c:v>
                </c:pt>
                <c:pt idx="4">
                  <c:v>100.84</c:v>
                </c:pt>
              </c:numCache>
            </c:numRef>
          </c:val>
          <c:extLst>
            <c:ext xmlns:c16="http://schemas.microsoft.com/office/drawing/2014/chart" uri="{C3380CC4-5D6E-409C-BE32-E72D297353CC}">
              <c16:uniqueId val="{00000000-6622-484A-835C-F12AB3026C2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22-484A-835C-F12AB3026C2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CA-4B97-98E3-9B3178A85AF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CA-4B97-98E3-9B3178A85AF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26-42B9-8F3D-B72D06A7A57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26-42B9-8F3D-B72D06A7A57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C9-4323-9C83-8ABE0D8AB2F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C9-4323-9C83-8ABE0D8AB2F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84-4016-99D6-F028E4E9651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84-4016-99D6-F028E4E9651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180.8</c:v>
                </c:pt>
                <c:pt idx="1">
                  <c:v>8.59</c:v>
                </c:pt>
                <c:pt idx="2">
                  <c:v>22.6</c:v>
                </c:pt>
                <c:pt idx="3" formatCode="#,##0.00;&quot;△&quot;#,##0.00">
                  <c:v>0</c:v>
                </c:pt>
                <c:pt idx="4" formatCode="#,##0.00;&quot;△&quot;#,##0.00">
                  <c:v>0</c:v>
                </c:pt>
              </c:numCache>
            </c:numRef>
          </c:val>
          <c:extLst>
            <c:ext xmlns:c16="http://schemas.microsoft.com/office/drawing/2014/chart" uri="{C3380CC4-5D6E-409C-BE32-E72D297353CC}">
              <c16:uniqueId val="{00000000-C39F-449F-A866-009564A4536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1001.3</c:v>
                </c:pt>
                <c:pt idx="1">
                  <c:v>1050.51</c:v>
                </c:pt>
                <c:pt idx="2">
                  <c:v>1102.01</c:v>
                </c:pt>
                <c:pt idx="3">
                  <c:v>987.36</c:v>
                </c:pt>
                <c:pt idx="4">
                  <c:v>767.56</c:v>
                </c:pt>
              </c:numCache>
            </c:numRef>
          </c:val>
          <c:smooth val="0"/>
          <c:extLst>
            <c:ext xmlns:c16="http://schemas.microsoft.com/office/drawing/2014/chart" uri="{C3380CC4-5D6E-409C-BE32-E72D297353CC}">
              <c16:uniqueId val="{00000001-C39F-449F-A866-009564A4536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97.47</c:v>
                </c:pt>
                <c:pt idx="1">
                  <c:v>100</c:v>
                </c:pt>
                <c:pt idx="2">
                  <c:v>100</c:v>
                </c:pt>
                <c:pt idx="3">
                  <c:v>100</c:v>
                </c:pt>
                <c:pt idx="4">
                  <c:v>100</c:v>
                </c:pt>
              </c:numCache>
            </c:numRef>
          </c:val>
          <c:extLst>
            <c:ext xmlns:c16="http://schemas.microsoft.com/office/drawing/2014/chart" uri="{C3380CC4-5D6E-409C-BE32-E72D297353CC}">
              <c16:uniqueId val="{00000000-1E92-4D76-B102-D992D02F0A7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81.88</c:v>
                </c:pt>
                <c:pt idx="1">
                  <c:v>82.65</c:v>
                </c:pt>
                <c:pt idx="2">
                  <c:v>82.55</c:v>
                </c:pt>
                <c:pt idx="3">
                  <c:v>83.55</c:v>
                </c:pt>
                <c:pt idx="4">
                  <c:v>90.23</c:v>
                </c:pt>
              </c:numCache>
            </c:numRef>
          </c:val>
          <c:smooth val="0"/>
          <c:extLst>
            <c:ext xmlns:c16="http://schemas.microsoft.com/office/drawing/2014/chart" uri="{C3380CC4-5D6E-409C-BE32-E72D297353CC}">
              <c16:uniqueId val="{00000001-1E92-4D76-B102-D992D02F0A7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193.85</c:v>
                </c:pt>
                <c:pt idx="1">
                  <c:v>211.97</c:v>
                </c:pt>
                <c:pt idx="2">
                  <c:v>212.09</c:v>
                </c:pt>
                <c:pt idx="3">
                  <c:v>212.29</c:v>
                </c:pt>
                <c:pt idx="4">
                  <c:v>189.88</c:v>
                </c:pt>
              </c:numCache>
            </c:numRef>
          </c:val>
          <c:extLst>
            <c:ext xmlns:c16="http://schemas.microsoft.com/office/drawing/2014/chart" uri="{C3380CC4-5D6E-409C-BE32-E72D297353CC}">
              <c16:uniqueId val="{00000000-4563-4A68-8DA6-3B1D50C8CD9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187.55</c:v>
                </c:pt>
                <c:pt idx="1">
                  <c:v>186.3</c:v>
                </c:pt>
                <c:pt idx="2">
                  <c:v>188.38</c:v>
                </c:pt>
                <c:pt idx="3">
                  <c:v>185.98</c:v>
                </c:pt>
                <c:pt idx="4">
                  <c:v>170.2</c:v>
                </c:pt>
              </c:numCache>
            </c:numRef>
          </c:val>
          <c:smooth val="0"/>
          <c:extLst>
            <c:ext xmlns:c16="http://schemas.microsoft.com/office/drawing/2014/chart" uri="{C3380CC4-5D6E-409C-BE32-E72D297353CC}">
              <c16:uniqueId val="{00000001-4563-4A68-8DA6-3B1D50C8CD9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I1" zoomScaleNormal="100" workbookViewId="0">
      <selection activeCell="AY1" sqref="AY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福島県　会津坂下町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Cc1</v>
      </c>
      <c r="X8" s="34"/>
      <c r="Y8" s="34"/>
      <c r="Z8" s="34"/>
      <c r="AA8" s="34"/>
      <c r="AB8" s="34"/>
      <c r="AC8" s="34"/>
      <c r="AD8" s="35" t="str">
        <f>データ!$M$6</f>
        <v>非設置</v>
      </c>
      <c r="AE8" s="35"/>
      <c r="AF8" s="35"/>
      <c r="AG8" s="35"/>
      <c r="AH8" s="35"/>
      <c r="AI8" s="35"/>
      <c r="AJ8" s="35"/>
      <c r="AK8" s="3"/>
      <c r="AL8" s="36">
        <f>データ!S6</f>
        <v>14552</v>
      </c>
      <c r="AM8" s="36"/>
      <c r="AN8" s="36"/>
      <c r="AO8" s="36"/>
      <c r="AP8" s="36"/>
      <c r="AQ8" s="36"/>
      <c r="AR8" s="36"/>
      <c r="AS8" s="36"/>
      <c r="AT8" s="37">
        <f>データ!T6</f>
        <v>283.79000000000002</v>
      </c>
      <c r="AU8" s="37"/>
      <c r="AV8" s="37"/>
      <c r="AW8" s="37"/>
      <c r="AX8" s="37"/>
      <c r="AY8" s="37"/>
      <c r="AZ8" s="37"/>
      <c r="BA8" s="37"/>
      <c r="BB8" s="37">
        <f>データ!U6</f>
        <v>51.28</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29.35</v>
      </c>
      <c r="Q10" s="37"/>
      <c r="R10" s="37"/>
      <c r="S10" s="37"/>
      <c r="T10" s="37"/>
      <c r="U10" s="37"/>
      <c r="V10" s="37"/>
      <c r="W10" s="37">
        <f>データ!Q6</f>
        <v>91.97</v>
      </c>
      <c r="X10" s="37"/>
      <c r="Y10" s="37"/>
      <c r="Z10" s="37"/>
      <c r="AA10" s="37"/>
      <c r="AB10" s="37"/>
      <c r="AC10" s="37"/>
      <c r="AD10" s="36">
        <f>データ!R6</f>
        <v>3549</v>
      </c>
      <c r="AE10" s="36"/>
      <c r="AF10" s="36"/>
      <c r="AG10" s="36"/>
      <c r="AH10" s="36"/>
      <c r="AI10" s="36"/>
      <c r="AJ10" s="36"/>
      <c r="AK10" s="2"/>
      <c r="AL10" s="36">
        <f>データ!V6</f>
        <v>4228</v>
      </c>
      <c r="AM10" s="36"/>
      <c r="AN10" s="36"/>
      <c r="AO10" s="36"/>
      <c r="AP10" s="36"/>
      <c r="AQ10" s="36"/>
      <c r="AR10" s="36"/>
      <c r="AS10" s="36"/>
      <c r="AT10" s="37">
        <f>データ!W6</f>
        <v>1.36</v>
      </c>
      <c r="AU10" s="37"/>
      <c r="AV10" s="37"/>
      <c r="AW10" s="37"/>
      <c r="AX10" s="37"/>
      <c r="AY10" s="37"/>
      <c r="AZ10" s="37"/>
      <c r="BA10" s="37"/>
      <c r="BB10" s="37">
        <f>データ!X6</f>
        <v>3108.82</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116</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117</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43</v>
      </c>
      <c r="N86" s="12" t="s">
        <v>43</v>
      </c>
      <c r="O86" s="12" t="str">
        <f>データ!EO6</f>
        <v>【0.22】</v>
      </c>
    </row>
  </sheetData>
  <sheetProtection algorithmName="SHA-512" hashValue="6eWJrsvDAvQ8oVyNsOGDcW0Wnyr7M7+0AX4r+n5+5iJVPLiaA+WPMvR1zVBrLzPro7FR19SzAgtVy2YuLqwO7Q==" saltValue="XjdTwloFJisfyym4EUNSx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5"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15">
      <c r="A6" s="14" t="s">
        <v>95</v>
      </c>
      <c r="B6" s="19">
        <f>B7</f>
        <v>2023</v>
      </c>
      <c r="C6" s="19">
        <f t="shared" ref="C6:X6" si="3">C7</f>
        <v>74217</v>
      </c>
      <c r="D6" s="19">
        <f t="shared" si="3"/>
        <v>47</v>
      </c>
      <c r="E6" s="19">
        <f t="shared" si="3"/>
        <v>17</v>
      </c>
      <c r="F6" s="19">
        <f t="shared" si="3"/>
        <v>1</v>
      </c>
      <c r="G6" s="19">
        <f t="shared" si="3"/>
        <v>0</v>
      </c>
      <c r="H6" s="19" t="str">
        <f t="shared" si="3"/>
        <v>福島県　会津坂下町</v>
      </c>
      <c r="I6" s="19" t="str">
        <f t="shared" si="3"/>
        <v>法非適用</v>
      </c>
      <c r="J6" s="19" t="str">
        <f t="shared" si="3"/>
        <v>下水道事業</v>
      </c>
      <c r="K6" s="19" t="str">
        <f t="shared" si="3"/>
        <v>公共下水道</v>
      </c>
      <c r="L6" s="19" t="str">
        <f t="shared" si="3"/>
        <v>Cc1</v>
      </c>
      <c r="M6" s="19" t="str">
        <f t="shared" si="3"/>
        <v>非設置</v>
      </c>
      <c r="N6" s="20" t="str">
        <f t="shared" si="3"/>
        <v>-</v>
      </c>
      <c r="O6" s="20" t="str">
        <f t="shared" si="3"/>
        <v>該当数値なし</v>
      </c>
      <c r="P6" s="20">
        <f t="shared" si="3"/>
        <v>29.35</v>
      </c>
      <c r="Q6" s="20">
        <f t="shared" si="3"/>
        <v>91.97</v>
      </c>
      <c r="R6" s="20">
        <f t="shared" si="3"/>
        <v>3549</v>
      </c>
      <c r="S6" s="20">
        <f t="shared" si="3"/>
        <v>14552</v>
      </c>
      <c r="T6" s="20">
        <f t="shared" si="3"/>
        <v>283.79000000000002</v>
      </c>
      <c r="U6" s="20">
        <f t="shared" si="3"/>
        <v>51.28</v>
      </c>
      <c r="V6" s="20">
        <f t="shared" si="3"/>
        <v>4228</v>
      </c>
      <c r="W6" s="20">
        <f t="shared" si="3"/>
        <v>1.36</v>
      </c>
      <c r="X6" s="20">
        <f t="shared" si="3"/>
        <v>3108.82</v>
      </c>
      <c r="Y6" s="21">
        <f>IF(Y7="",NA(),Y7)</f>
        <v>99.13</v>
      </c>
      <c r="Z6" s="21">
        <f t="shared" ref="Z6:AH6" si="4">IF(Z7="",NA(),Z7)</f>
        <v>92.24</v>
      </c>
      <c r="AA6" s="21">
        <f t="shared" si="4"/>
        <v>96.7</v>
      </c>
      <c r="AB6" s="21">
        <f t="shared" si="4"/>
        <v>106.89</v>
      </c>
      <c r="AC6" s="21">
        <f t="shared" si="4"/>
        <v>100.84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180.8</v>
      </c>
      <c r="BG6" s="21">
        <f t="shared" ref="BG6:BO6" si="7">IF(BG7="",NA(),BG7)</f>
        <v>8.59</v>
      </c>
      <c r="BH6" s="21">
        <f t="shared" si="7"/>
        <v>22.6</v>
      </c>
      <c r="BI6" s="20">
        <f t="shared" si="7"/>
        <v>0</v>
      </c>
      <c r="BJ6" s="20">
        <f t="shared" si="7"/>
        <v>0</v>
      </c>
      <c r="BK6" s="21">
        <f t="shared" si="7"/>
        <v>1001.3</v>
      </c>
      <c r="BL6" s="21">
        <f t="shared" si="7"/>
        <v>1050.51</v>
      </c>
      <c r="BM6" s="21">
        <f t="shared" si="7"/>
        <v>1102.01</v>
      </c>
      <c r="BN6" s="21">
        <f t="shared" si="7"/>
        <v>987.36</v>
      </c>
      <c r="BO6" s="21">
        <f t="shared" si="7"/>
        <v>767.56</v>
      </c>
      <c r="BP6" s="20" t="str">
        <f>IF(BP7="","",IF(BP7="-","【-】","【"&amp;SUBSTITUTE(TEXT(BP7,"#,##0.00"),"-","△")&amp;"】"))</f>
        <v>【630.82】</v>
      </c>
      <c r="BQ6" s="21">
        <f>IF(BQ7="",NA(),BQ7)</f>
        <v>97.47</v>
      </c>
      <c r="BR6" s="21">
        <f t="shared" ref="BR6:BZ6" si="8">IF(BR7="",NA(),BR7)</f>
        <v>100</v>
      </c>
      <c r="BS6" s="21">
        <f t="shared" si="8"/>
        <v>100</v>
      </c>
      <c r="BT6" s="21">
        <f t="shared" si="8"/>
        <v>100</v>
      </c>
      <c r="BU6" s="21">
        <f t="shared" si="8"/>
        <v>100</v>
      </c>
      <c r="BV6" s="21">
        <f t="shared" si="8"/>
        <v>81.88</v>
      </c>
      <c r="BW6" s="21">
        <f t="shared" si="8"/>
        <v>82.65</v>
      </c>
      <c r="BX6" s="21">
        <f t="shared" si="8"/>
        <v>82.55</v>
      </c>
      <c r="BY6" s="21">
        <f t="shared" si="8"/>
        <v>83.55</v>
      </c>
      <c r="BZ6" s="21">
        <f t="shared" si="8"/>
        <v>90.23</v>
      </c>
      <c r="CA6" s="20" t="str">
        <f>IF(CA7="","",IF(CA7="-","【-】","【"&amp;SUBSTITUTE(TEXT(CA7,"#,##0.00"),"-","△")&amp;"】"))</f>
        <v>【97.81】</v>
      </c>
      <c r="CB6" s="21">
        <f>IF(CB7="",NA(),CB7)</f>
        <v>193.85</v>
      </c>
      <c r="CC6" s="21">
        <f t="shared" ref="CC6:CK6" si="9">IF(CC7="",NA(),CC7)</f>
        <v>211.97</v>
      </c>
      <c r="CD6" s="21">
        <f t="shared" si="9"/>
        <v>212.09</v>
      </c>
      <c r="CE6" s="21">
        <f t="shared" si="9"/>
        <v>212.29</v>
      </c>
      <c r="CF6" s="21">
        <f t="shared" si="9"/>
        <v>189.88</v>
      </c>
      <c r="CG6" s="21">
        <f t="shared" si="9"/>
        <v>187.55</v>
      </c>
      <c r="CH6" s="21">
        <f t="shared" si="9"/>
        <v>186.3</v>
      </c>
      <c r="CI6" s="21">
        <f t="shared" si="9"/>
        <v>188.38</v>
      </c>
      <c r="CJ6" s="21">
        <f t="shared" si="9"/>
        <v>185.98</v>
      </c>
      <c r="CK6" s="21">
        <f t="shared" si="9"/>
        <v>170.2</v>
      </c>
      <c r="CL6" s="20" t="str">
        <f>IF(CL7="","",IF(CL7="-","【-】","【"&amp;SUBSTITUTE(TEXT(CL7,"#,##0.00"),"-","△")&amp;"】"))</f>
        <v>【138.75】</v>
      </c>
      <c r="CM6" s="21">
        <f>IF(CM7="",NA(),CM7)</f>
        <v>32.549999999999997</v>
      </c>
      <c r="CN6" s="21">
        <f t="shared" ref="CN6:CV6" si="10">IF(CN7="",NA(),CN7)</f>
        <v>33.549999999999997</v>
      </c>
      <c r="CO6" s="21">
        <f t="shared" si="10"/>
        <v>34.21</v>
      </c>
      <c r="CP6" s="21">
        <f t="shared" si="10"/>
        <v>33.31</v>
      </c>
      <c r="CQ6" s="21">
        <f t="shared" si="10"/>
        <v>35.31</v>
      </c>
      <c r="CR6" s="21">
        <f t="shared" si="10"/>
        <v>50.94</v>
      </c>
      <c r="CS6" s="21">
        <f t="shared" si="10"/>
        <v>50.53</v>
      </c>
      <c r="CT6" s="21">
        <f t="shared" si="10"/>
        <v>51.42</v>
      </c>
      <c r="CU6" s="21">
        <f t="shared" si="10"/>
        <v>48.95</v>
      </c>
      <c r="CV6" s="21">
        <f t="shared" si="10"/>
        <v>56.51</v>
      </c>
      <c r="CW6" s="20" t="str">
        <f>IF(CW7="","",IF(CW7="-","【-】","【"&amp;SUBSTITUTE(TEXT(CW7,"#,##0.00"),"-","△")&amp;"】"))</f>
        <v>【58.94】</v>
      </c>
      <c r="CX6" s="21">
        <f>IF(CX7="",NA(),CX7)</f>
        <v>74.67</v>
      </c>
      <c r="CY6" s="21">
        <f t="shared" ref="CY6:DG6" si="11">IF(CY7="",NA(),CY7)</f>
        <v>75.19</v>
      </c>
      <c r="CZ6" s="21">
        <f t="shared" si="11"/>
        <v>73.900000000000006</v>
      </c>
      <c r="DA6" s="21">
        <f t="shared" si="11"/>
        <v>72.11</v>
      </c>
      <c r="DB6" s="21">
        <f t="shared" si="11"/>
        <v>72.400000000000006</v>
      </c>
      <c r="DC6" s="21">
        <f t="shared" si="11"/>
        <v>82.55</v>
      </c>
      <c r="DD6" s="21">
        <f t="shared" si="11"/>
        <v>82.08</v>
      </c>
      <c r="DE6" s="21">
        <f t="shared" si="11"/>
        <v>81.34</v>
      </c>
      <c r="DF6" s="21">
        <f t="shared" si="11"/>
        <v>81.14</v>
      </c>
      <c r="DG6" s="21">
        <f t="shared" si="11"/>
        <v>90.62</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0.15</v>
      </c>
      <c r="EK6" s="21">
        <f t="shared" si="14"/>
        <v>1.65</v>
      </c>
      <c r="EL6" s="21">
        <f t="shared" si="14"/>
        <v>0.14000000000000001</v>
      </c>
      <c r="EM6" s="21">
        <f t="shared" si="14"/>
        <v>0.08</v>
      </c>
      <c r="EN6" s="21">
        <f t="shared" si="14"/>
        <v>0.09</v>
      </c>
      <c r="EO6" s="20" t="str">
        <f>IF(EO7="","",IF(EO7="-","【-】","【"&amp;SUBSTITUTE(TEXT(EO7,"#,##0.00"),"-","△")&amp;"】"))</f>
        <v>【0.22】</v>
      </c>
    </row>
    <row r="7" spans="1:145" s="22" customFormat="1" x14ac:dyDescent="0.15">
      <c r="A7" s="14"/>
      <c r="B7" s="23">
        <v>2023</v>
      </c>
      <c r="C7" s="23">
        <v>74217</v>
      </c>
      <c r="D7" s="23">
        <v>47</v>
      </c>
      <c r="E7" s="23">
        <v>17</v>
      </c>
      <c r="F7" s="23">
        <v>1</v>
      </c>
      <c r="G7" s="23">
        <v>0</v>
      </c>
      <c r="H7" s="23" t="s">
        <v>96</v>
      </c>
      <c r="I7" s="23" t="s">
        <v>97</v>
      </c>
      <c r="J7" s="23" t="s">
        <v>98</v>
      </c>
      <c r="K7" s="23" t="s">
        <v>99</v>
      </c>
      <c r="L7" s="23" t="s">
        <v>100</v>
      </c>
      <c r="M7" s="23" t="s">
        <v>101</v>
      </c>
      <c r="N7" s="24" t="s">
        <v>102</v>
      </c>
      <c r="O7" s="24" t="s">
        <v>103</v>
      </c>
      <c r="P7" s="24">
        <v>29.35</v>
      </c>
      <c r="Q7" s="24">
        <v>91.97</v>
      </c>
      <c r="R7" s="24">
        <v>3549</v>
      </c>
      <c r="S7" s="24">
        <v>14552</v>
      </c>
      <c r="T7" s="24">
        <v>283.79000000000002</v>
      </c>
      <c r="U7" s="24">
        <v>51.28</v>
      </c>
      <c r="V7" s="24">
        <v>4228</v>
      </c>
      <c r="W7" s="24">
        <v>1.36</v>
      </c>
      <c r="X7" s="24">
        <v>3108.82</v>
      </c>
      <c r="Y7" s="24">
        <v>99.13</v>
      </c>
      <c r="Z7" s="24">
        <v>92.24</v>
      </c>
      <c r="AA7" s="24">
        <v>96.7</v>
      </c>
      <c r="AB7" s="24">
        <v>106.89</v>
      </c>
      <c r="AC7" s="24">
        <v>100.84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180.8</v>
      </c>
      <c r="BG7" s="24">
        <v>8.59</v>
      </c>
      <c r="BH7" s="24">
        <v>22.6</v>
      </c>
      <c r="BI7" s="24">
        <v>0</v>
      </c>
      <c r="BJ7" s="24">
        <v>0</v>
      </c>
      <c r="BK7" s="24">
        <v>1001.3</v>
      </c>
      <c r="BL7" s="24">
        <v>1050.51</v>
      </c>
      <c r="BM7" s="24">
        <v>1102.01</v>
      </c>
      <c r="BN7" s="24">
        <v>987.36</v>
      </c>
      <c r="BO7" s="24">
        <v>767.56</v>
      </c>
      <c r="BP7" s="24">
        <v>630.82000000000005</v>
      </c>
      <c r="BQ7" s="24">
        <v>97.47</v>
      </c>
      <c r="BR7" s="24">
        <v>100</v>
      </c>
      <c r="BS7" s="24">
        <v>100</v>
      </c>
      <c r="BT7" s="24">
        <v>100</v>
      </c>
      <c r="BU7" s="24">
        <v>100</v>
      </c>
      <c r="BV7" s="24">
        <v>81.88</v>
      </c>
      <c r="BW7" s="24">
        <v>82.65</v>
      </c>
      <c r="BX7" s="24">
        <v>82.55</v>
      </c>
      <c r="BY7" s="24">
        <v>83.55</v>
      </c>
      <c r="BZ7" s="24">
        <v>90.23</v>
      </c>
      <c r="CA7" s="24">
        <v>97.81</v>
      </c>
      <c r="CB7" s="24">
        <v>193.85</v>
      </c>
      <c r="CC7" s="24">
        <v>211.97</v>
      </c>
      <c r="CD7" s="24">
        <v>212.09</v>
      </c>
      <c r="CE7" s="24">
        <v>212.29</v>
      </c>
      <c r="CF7" s="24">
        <v>189.88</v>
      </c>
      <c r="CG7" s="24">
        <v>187.55</v>
      </c>
      <c r="CH7" s="24">
        <v>186.3</v>
      </c>
      <c r="CI7" s="24">
        <v>188.38</v>
      </c>
      <c r="CJ7" s="24">
        <v>185.98</v>
      </c>
      <c r="CK7" s="24">
        <v>170.2</v>
      </c>
      <c r="CL7" s="24">
        <v>138.75</v>
      </c>
      <c r="CM7" s="24">
        <v>32.549999999999997</v>
      </c>
      <c r="CN7" s="24">
        <v>33.549999999999997</v>
      </c>
      <c r="CO7" s="24">
        <v>34.21</v>
      </c>
      <c r="CP7" s="24">
        <v>33.31</v>
      </c>
      <c r="CQ7" s="24">
        <v>35.31</v>
      </c>
      <c r="CR7" s="24">
        <v>50.94</v>
      </c>
      <c r="CS7" s="24">
        <v>50.53</v>
      </c>
      <c r="CT7" s="24">
        <v>51.42</v>
      </c>
      <c r="CU7" s="24">
        <v>48.95</v>
      </c>
      <c r="CV7" s="24">
        <v>56.51</v>
      </c>
      <c r="CW7" s="24">
        <v>58.94</v>
      </c>
      <c r="CX7" s="24">
        <v>74.67</v>
      </c>
      <c r="CY7" s="24">
        <v>75.19</v>
      </c>
      <c r="CZ7" s="24">
        <v>73.900000000000006</v>
      </c>
      <c r="DA7" s="24">
        <v>72.11</v>
      </c>
      <c r="DB7" s="24">
        <v>72.400000000000006</v>
      </c>
      <c r="DC7" s="24">
        <v>82.55</v>
      </c>
      <c r="DD7" s="24">
        <v>82.08</v>
      </c>
      <c r="DE7" s="24">
        <v>81.34</v>
      </c>
      <c r="DF7" s="24">
        <v>81.14</v>
      </c>
      <c r="DG7" s="24">
        <v>90.62</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0.15</v>
      </c>
      <c r="EK7" s="24">
        <v>1.65</v>
      </c>
      <c r="EL7" s="24">
        <v>0.14000000000000001</v>
      </c>
      <c r="EM7" s="24">
        <v>0.08</v>
      </c>
      <c r="EN7" s="24">
        <v>0.09</v>
      </c>
      <c r="EO7" s="24">
        <v>0.22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109</v>
      </c>
    </row>
    <row r="12" spans="1:145" x14ac:dyDescent="0.15">
      <c r="B12">
        <v>1</v>
      </c>
      <c r="C12">
        <v>1</v>
      </c>
      <c r="D12">
        <v>2</v>
      </c>
      <c r="E12">
        <v>3</v>
      </c>
      <c r="F12">
        <v>4</v>
      </c>
      <c r="G12" t="s">
        <v>110</v>
      </c>
    </row>
    <row r="13" spans="1:145" x14ac:dyDescent="0.15">
      <c r="B13" t="s">
        <v>111</v>
      </c>
      <c r="C13" t="s">
        <v>112</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NOT0113</cp:lastModifiedBy>
  <cp:lastPrinted>2025-01-31T02:19:46Z</cp:lastPrinted>
  <dcterms:created xsi:type="dcterms:W3CDTF">2024-12-19T01:37:59Z</dcterms:created>
  <dcterms:modified xsi:type="dcterms:W3CDTF">2025-01-31T02:19:48Z</dcterms:modified>
  <cp:category/>
</cp:coreProperties>
</file>