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shimo379\Desktop\【照会_2月5日（水）期限】公営企業に係る経営比較分析表（令和5年度決算）の分析等について\"/>
    </mc:Choice>
  </mc:AlternateContent>
  <xr:revisionPtr revIDLastSave="0" documentId="13_ncr:1_{6F232DF5-F1ED-4C47-B248-AC23CADAD666}" xr6:coauthVersionLast="45" xr6:coauthVersionMax="45" xr10:uidLastSave="{00000000-0000-0000-0000-000000000000}"/>
  <workbookProtection workbookAlgorithmName="SHA-512" workbookHashValue="cZeep3h3Nhv5W0cE1jGmQZO93rmELFysL28E4PiYVLuxZxw28/IU86cXwSs6Qb2+hVjYY6DsTuwFq4qeLkFv9g==" workbookSaltValue="G1kSND4Bzifhd+CVkUTNtA==" workbookSpinCount="100000" lockStructure="1"/>
  <bookViews>
    <workbookView xWindow="-108" yWindow="-108" windowWidth="19416" windowHeight="1041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D10" i="4"/>
  <c r="P10" i="4"/>
  <c r="AD8" i="4"/>
  <c r="I8" i="4"/>
  <c r="B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<sst xmlns="http://schemas.openxmlformats.org/spreadsheetml/2006/main" count="236" uniqueCount="120">
  <si>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</si>
  <si>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</si>
  <si>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</si>
  <si>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</si>
  <si>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</si>
  <si>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</si>
  <si>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</si>
  <si>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</si>
  <si>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</si>
  <si>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</si>
  <si>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</si>
  <si>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</si>
  <si>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</si>
  <si>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</si>
  <si>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</si>
  <si>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</si>
  <si>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</si>
  <si>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</si>
  <si>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</si>
  <si>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</si>
  <si>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</si>
  <si>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</si>
  <si>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</si>
  <si>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</si>
  <si>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</si>
  <si>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</si>
  <si>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</si>
  <si>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</si>
  <si>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</si>
  <si>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</si>
  <si>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</si>
  <si>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</si>
  <si>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</si>
  <si>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</si>
  <si>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</si>
  <si>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</si>
  <si>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</si>
  <si>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</si>
  <si>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</si>
  <si>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</si>
  <si>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</si>
  <si>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</si>
  <si>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</si>
  <si>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</si>
  <si>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</si>
  <si>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</si>
  <si>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</si>
  <si>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</si>
  <si>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</si>
  <si>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</si>
  <si>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</si>
  <si>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</si>
  <si>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</si>
  <si>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</si>
  <si>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</si>
  <si>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</si>
  <si>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</si>
  <si>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</si>
  <si>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</si>
  <si>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</si>
  <si>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</si>
  <si>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</si>
  <si>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</si>
  <si>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</si>
  <si>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</si>
  <si>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</si>
  <si>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</si>
  <si>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</si>
  <si>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</si>
  <si>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</si>
  <si>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</si>
  <si>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</si>
  <si>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</si>
  <si>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</si>
  <si>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</si>
  <si>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</si>
  <si>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</si>
  <si>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</si>
  <si>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</si>
  <si>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</si>
  <si>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</si>
  <si>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</si>
  <si>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</si>
  <si>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</si>
  <si>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</si>
  <si>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</si>
  <si>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</si>
  <si>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</si>
  <si>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</si>
  <si>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</si>
  <si>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</si>
  <si>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</si>
  <si>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</si>
  <si>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</si>
  <si>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</si>
  <si>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</si>
  <si>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</si>
  <si>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</si>
  <si>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</si>
  <si>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下郷町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</si>
  <si>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</si>
  <si>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</si>
  <si>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</si>
  <si>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</si>
  <si>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</si>
  <si>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</si>
  <si>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</si>
  <si>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</si>
  <si>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</si>
  <si>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</si>
  <si>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</si>
  <si>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</si>
  <si>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</si>
  <si>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</si>
  <si>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</si>
  <si>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</si>
  <si>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</si>
  <si>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この施設は供用開始後19年が経過した施設であるため、施設診断を経て躯体及び管渠等の更新を見据えて、単年度経費が膨大になることのないよう計画的な施設更新を推進する。
　また、財源の確保も重要な課題であるが、使用料等についても急激な増額にならないよう適正価格についての検討を推進する。</t>
    <rPh sb="3" eb="5">
      <t>シセツ</t>
    </rPh>
    <rPh sb="6" eb="8">
      <t>キョウヨウ</t>
    </rPh>
    <rPh sb="8" eb="11">
      <t>カイシゴ</t>
    </rPh>
    <rPh sb="13" eb="14">
      <t>ネン</t>
    </rPh>
    <rPh sb="15" eb="17">
      <t>ケイカ</t>
    </rPh>
    <rPh sb="19" eb="21">
      <t>シセツ</t>
    </rPh>
    <rPh sb="27" eb="31">
      <t>シセツシンダン</t>
    </rPh>
    <rPh sb="32" eb="33">
      <t>ヘ</t>
    </rPh>
    <rPh sb="34" eb="36">
      <t>クタイ</t>
    </rPh>
    <rPh sb="36" eb="37">
      <t>オヨ</t>
    </rPh>
    <phoneticPr fontId="4"/>
  </si>
  <si>
    <t>　平成13年度の供用開始以降について、処理場内及び中継施設における電気設備等のオーバーホール及び取替交換は実施してきているが、処理施設躯体や管渠についての更新は実施していない。
　供用開始後19年が経過した施設及び管渠の診断を時期を見て実施し、収支バランスを図りながら機器類等の計画的な更新を実施する。</t>
    <rPh sb="1" eb="3">
      <t>ヘイセイ</t>
    </rPh>
    <rPh sb="5" eb="7">
      <t>ネンド</t>
    </rPh>
    <rPh sb="8" eb="10">
      <t>キョウヨウ</t>
    </rPh>
    <rPh sb="10" eb="12">
      <t>カイシ</t>
    </rPh>
    <rPh sb="12" eb="14">
      <t>イコウ</t>
    </rPh>
    <rPh sb="19" eb="22">
      <t>ショリジョウ</t>
    </rPh>
    <rPh sb="22" eb="23">
      <t>ナイ</t>
    </rPh>
    <rPh sb="23" eb="24">
      <t>オヨ</t>
    </rPh>
    <rPh sb="25" eb="27">
      <t>チュウケイ</t>
    </rPh>
    <rPh sb="27" eb="29">
      <t>シセツ</t>
    </rPh>
    <rPh sb="33" eb="35">
      <t>デンキ</t>
    </rPh>
    <rPh sb="35" eb="37">
      <t>セツビ</t>
    </rPh>
    <rPh sb="37" eb="38">
      <t>トウ</t>
    </rPh>
    <rPh sb="46" eb="47">
      <t>オヨ</t>
    </rPh>
    <rPh sb="48" eb="50">
      <t>トリカエ</t>
    </rPh>
    <rPh sb="50" eb="52">
      <t>コウカン</t>
    </rPh>
    <rPh sb="53" eb="55">
      <t>ジッシ</t>
    </rPh>
    <rPh sb="63" eb="65">
      <t>ショリ</t>
    </rPh>
    <rPh sb="65" eb="67">
      <t>シセツ</t>
    </rPh>
    <rPh sb="67" eb="69">
      <t>クタイ</t>
    </rPh>
    <rPh sb="70" eb="72">
      <t>カンキョ</t>
    </rPh>
    <rPh sb="77" eb="79">
      <t>コウシン</t>
    </rPh>
    <rPh sb="80" eb="82">
      <t>ジッシ</t>
    </rPh>
    <rPh sb="90" eb="94">
      <t>キョウヨウカイシ</t>
    </rPh>
    <rPh sb="94" eb="95">
      <t>ゴ</t>
    </rPh>
    <rPh sb="97" eb="98">
      <t>ネン</t>
    </rPh>
    <rPh sb="99" eb="101">
      <t>ケイカ</t>
    </rPh>
    <rPh sb="103" eb="105">
      <t>シセツ</t>
    </rPh>
    <rPh sb="105" eb="106">
      <t>オヨ</t>
    </rPh>
    <rPh sb="107" eb="109">
      <t>カンキョ</t>
    </rPh>
    <rPh sb="110" eb="112">
      <t>シンダン</t>
    </rPh>
    <rPh sb="113" eb="115">
      <t>ジキ</t>
    </rPh>
    <rPh sb="116" eb="117">
      <t>ミ</t>
    </rPh>
    <rPh sb="118" eb="120">
      <t>ジッシ</t>
    </rPh>
    <rPh sb="122" eb="124">
      <t>シュウシ</t>
    </rPh>
    <rPh sb="129" eb="130">
      <t>ハカ</t>
    </rPh>
    <rPh sb="134" eb="137">
      <t>キキルイ</t>
    </rPh>
    <rPh sb="137" eb="138">
      <t>トウ</t>
    </rPh>
    <rPh sb="139" eb="142">
      <t>ケイカクテキ</t>
    </rPh>
    <rPh sb="143" eb="145">
      <t>コウシン</t>
    </rPh>
    <rPh sb="146" eb="148">
      <t>ジッシ</t>
    </rPh>
    <phoneticPr fontId="4"/>
  </si>
  <si>
    <t>　本処理地区は世帯数約50世帯、定住者約140名に対し、コロナ過以前は年間約83万人の観光客が訪れる観光地である。
　令和5年度は観光客が戻りつつあり、それに起因する汚水が本処理場における処理汚水の大半を占める処理区域である。
　そのため処理施設も観光客を見込んだ規模の施設となっており、その維持管理費を賄うため近隣市町村より高めの使用料を設定し、不足分については一般会計繰入金による運営となっている。
　今後の施設更新に向け、財源の確保及び運営費の更なる削減につながる新技術の導入について検討する。</t>
    <rPh sb="1" eb="6">
      <t>ホンショリチク</t>
    </rPh>
    <rPh sb="7" eb="10">
      <t>セタイスウ</t>
    </rPh>
    <rPh sb="10" eb="11">
      <t>ヤク</t>
    </rPh>
    <rPh sb="13" eb="15">
      <t>セタイ</t>
    </rPh>
    <rPh sb="16" eb="19">
      <t>テイジュウシャ</t>
    </rPh>
    <rPh sb="19" eb="20">
      <t>ヤク</t>
    </rPh>
    <rPh sb="23" eb="24">
      <t>メイ</t>
    </rPh>
    <rPh sb="25" eb="26">
      <t>タイ</t>
    </rPh>
    <rPh sb="31" eb="32">
      <t>カ</t>
    </rPh>
    <rPh sb="32" eb="34">
      <t>イゼン</t>
    </rPh>
    <rPh sb="35" eb="37">
      <t>ネンカン</t>
    </rPh>
    <rPh sb="37" eb="38">
      <t>ヤク</t>
    </rPh>
    <rPh sb="40" eb="42">
      <t>マンニン</t>
    </rPh>
    <rPh sb="146" eb="151">
      <t>イジカンリヒ</t>
    </rPh>
    <rPh sb="152" eb="153">
      <t>マカナ</t>
    </rPh>
    <rPh sb="156" eb="161">
      <t>キンリンシチョウソン</t>
    </rPh>
    <rPh sb="163" eb="164">
      <t>タカ</t>
    </rPh>
    <rPh sb="166" eb="169">
      <t>シヨウリョウ</t>
    </rPh>
    <rPh sb="170" eb="172">
      <t>セッテイ</t>
    </rPh>
    <rPh sb="174" eb="177">
      <t>フソクブン</t>
    </rPh>
    <rPh sb="182" eb="186">
      <t>イッパンカイケイ</t>
    </rPh>
    <rPh sb="186" eb="189">
      <t>クリイレキン</t>
    </rPh>
    <rPh sb="192" eb="194">
      <t>ウンエイ</t>
    </rPh>
    <rPh sb="203" eb="205">
      <t>コンゴ</t>
    </rPh>
    <rPh sb="206" eb="208">
      <t>シセツ</t>
    </rPh>
    <rPh sb="208" eb="210">
      <t>コウシン</t>
    </rPh>
    <rPh sb="211" eb="212">
      <t>ム</t>
    </rPh>
    <rPh sb="214" eb="216">
      <t>ザイゲン</t>
    </rPh>
    <rPh sb="217" eb="219">
      <t>カクホ</t>
    </rPh>
    <rPh sb="219" eb="220">
      <t>オヨ</t>
    </rPh>
    <rPh sb="221" eb="224">
      <t>ウンエイヒ</t>
    </rPh>
    <rPh sb="225" eb="226">
      <t>サラ</t>
    </rPh>
    <rPh sb="228" eb="230">
      <t>サクゲン</t>
    </rPh>
    <rPh sb="235" eb="238">
      <t>シンギジュツ</t>
    </rPh>
    <rPh sb="239" eb="241">
      <t>ドウニュウ</t>
    </rPh>
    <rPh sb="245" eb="24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</si>
</sst>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49-46DE-9A27-1BA354DF843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E849-46DE-9A27-1BA354DF843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23.5</c:v>
                </c:pt>
                <c:pt idx="1">
                  <c:v>19.2</c:v>
                </c:pt>
                <c:pt idx="2">
                  <c:v>18.62</c:v>
                </c:pt>
                <c:pt idx="3">
                  <c:v>21.26</c:v>
                </c:pt>
                <c:pt idx="4">
                  <c:v>20.63</c:v>
                </c:pt>
              </c:numCache>
            </c:numRef>
          </c:val>
          <c:extLst>
            <c:ext xmlns:c16="http://schemas.microsoft.com/office/drawing/2014/chart" uri="{C3380CC4-5D6E-409C-BE32-E72D297353CC}">
              <c16:uniqueId val="{00000000-5E1A-4954-80F0-5DA90963862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5E1A-4954-80F0-5DA90963862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F87-48EC-9301-9EA49B87E82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8F87-48EC-9301-9EA49B87E82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76.23</c:v>
                </c:pt>
                <c:pt idx="1">
                  <c:v>75.66</c:v>
                </c:pt>
                <c:pt idx="2">
                  <c:v>73.55</c:v>
                </c:pt>
                <c:pt idx="3">
                  <c:v>74.23</c:v>
                </c:pt>
                <c:pt idx="4">
                  <c:v>74.349999999999994</c:v>
                </c:pt>
              </c:numCache>
            </c:numRef>
          </c:val>
          <c:extLst>
            <c:ext xmlns:c16="http://schemas.microsoft.com/office/drawing/2014/chart" uri="{C3380CC4-5D6E-409C-BE32-E72D297353CC}">
              <c16:uniqueId val="{00000000-94BC-4BB9-BB6B-4A1C3D05F1C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BC-4BB9-BB6B-4A1C3D05F1C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74-4BCE-8F2B-B53A204EB9F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74-4BCE-8F2B-B53A204EB9F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F3-4D8D-9B2C-2EF837B0513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F3-4D8D-9B2C-2EF837B0513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B2-462D-A5EB-59A5E23F0E0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B2-462D-A5EB-59A5E23F0E0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E0-4F6A-9661-455C2CBD790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E0-4F6A-9661-455C2CBD790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351.82</c:v>
                </c:pt>
                <c:pt idx="1">
                  <c:v>375.04</c:v>
                </c:pt>
                <c:pt idx="2">
                  <c:v>353.76</c:v>
                </c:pt>
                <c:pt idx="3">
                  <c:v>297.06</c:v>
                </c:pt>
                <c:pt idx="4">
                  <c:v>273.02999999999997</c:v>
                </c:pt>
              </c:numCache>
            </c:numRef>
          </c:val>
          <c:extLst>
            <c:ext xmlns:c16="http://schemas.microsoft.com/office/drawing/2014/chart" uri="{C3380CC4-5D6E-409C-BE32-E72D297353CC}">
              <c16:uniqueId val="{00000000-5ED7-4471-BC16-96A99435E27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5ED7-4471-BC16-96A99435E27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39.42</c:v>
                </c:pt>
                <c:pt idx="1">
                  <c:v>33.909999999999997</c:v>
                </c:pt>
                <c:pt idx="2">
                  <c:v>35.270000000000003</c:v>
                </c:pt>
                <c:pt idx="3">
                  <c:v>34.67</c:v>
                </c:pt>
                <c:pt idx="4">
                  <c:v>39.54</c:v>
                </c:pt>
              </c:numCache>
            </c:numRef>
          </c:val>
          <c:extLst>
            <c:ext xmlns:c16="http://schemas.microsoft.com/office/drawing/2014/chart" uri="{C3380CC4-5D6E-409C-BE32-E72D297353CC}">
              <c16:uniqueId val="{00000000-0769-4970-9402-BAF619AFF7F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0769-4970-9402-BAF619AFF7F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720.13</c:v>
                </c:pt>
                <c:pt idx="1">
                  <c:v>975.11</c:v>
                </c:pt>
                <c:pt idx="2">
                  <c:v>1006.65</c:v>
                </c:pt>
                <c:pt idx="3">
                  <c:v>964.59</c:v>
                </c:pt>
                <c:pt idx="4">
                  <c:v>751.3</c:v>
                </c:pt>
              </c:numCache>
            </c:numRef>
          </c:val>
          <c:extLst>
            <c:ext xmlns:c16="http://schemas.microsoft.com/office/drawing/2014/chart" uri="{C3380CC4-5D6E-409C-BE32-E72D297353CC}">
              <c16:uniqueId val="{00000000-ABE5-44EE-B83C-5071D435E12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ABE5-44EE-B83C-5071D435E12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F1" zoomScaleNormal="100" workbookViewId="0">
      <selection activeCell="CA66" sqref="CA6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福島県　下郷町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4986</v>
      </c>
      <c r="AM8" s="54"/>
      <c r="AN8" s="54"/>
      <c r="AO8" s="54"/>
      <c r="AP8" s="54"/>
      <c r="AQ8" s="54"/>
      <c r="AR8" s="54"/>
      <c r="AS8" s="54"/>
      <c r="AT8" s="53">
        <f>データ!T6</f>
        <v>317.04000000000002</v>
      </c>
      <c r="AU8" s="53"/>
      <c r="AV8" s="53"/>
      <c r="AW8" s="53"/>
      <c r="AX8" s="53"/>
      <c r="AY8" s="53"/>
      <c r="AZ8" s="53"/>
      <c r="BA8" s="53"/>
      <c r="BB8" s="53">
        <f>データ!U6</f>
        <v>15.73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2.82</v>
      </c>
      <c r="Q10" s="53"/>
      <c r="R10" s="53"/>
      <c r="S10" s="53"/>
      <c r="T10" s="53"/>
      <c r="U10" s="53"/>
      <c r="V10" s="53"/>
      <c r="W10" s="53">
        <f>データ!Q6</f>
        <v>92.23</v>
      </c>
      <c r="X10" s="53"/>
      <c r="Y10" s="53"/>
      <c r="Z10" s="53"/>
      <c r="AA10" s="53"/>
      <c r="AB10" s="53"/>
      <c r="AC10" s="53"/>
      <c r="AD10" s="54">
        <f>データ!R6</f>
        <v>5990</v>
      </c>
      <c r="AE10" s="54"/>
      <c r="AF10" s="54"/>
      <c r="AG10" s="54"/>
      <c r="AH10" s="54"/>
      <c r="AI10" s="54"/>
      <c r="AJ10" s="54"/>
      <c r="AK10" s="2"/>
      <c r="AL10" s="54">
        <f>データ!V6</f>
        <v>138</v>
      </c>
      <c r="AM10" s="54"/>
      <c r="AN10" s="54"/>
      <c r="AO10" s="54"/>
      <c r="AP10" s="54"/>
      <c r="AQ10" s="54"/>
      <c r="AR10" s="54"/>
      <c r="AS10" s="54"/>
      <c r="AT10" s="53">
        <f>データ!W6</f>
        <v>0.06</v>
      </c>
      <c r="AU10" s="53"/>
      <c r="AV10" s="53"/>
      <c r="AW10" s="53"/>
      <c r="AX10" s="53"/>
      <c r="AY10" s="53"/>
      <c r="AZ10" s="53"/>
      <c r="BA10" s="53"/>
      <c r="BB10" s="53">
        <f>データ!X6</f>
        <v>2300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45</v>
      </c>
      <c r="O86" s="12" t="str">
        <f>データ!EO6</f>
        <v>【0.02】</v>
      </c>
    </row>
  </sheetData>
  <sheetProtection algorithmName="SHA-512" hashValue="3Zgd/8m/qu/m8DrTE7FPV94hwEfs0byZgrBYcvEJfH6Bt1OVfJVOg6wwuuogffcIgwm3VxcvdpKPJsco13DtZg==" saltValue="J+OFAFJwzOvaCAqYvvmO7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2023</v>
      </c>
      <c r="C6" s="19">
        <f t="shared" ref="C6:X6" si="3">C7</f>
        <v>73628</v>
      </c>
      <c r="D6" s="19">
        <f t="shared" si="3"/>
        <v>47</v>
      </c>
      <c r="E6" s="19">
        <f t="shared" si="3"/>
        <v>17</v>
      </c>
      <c r="F6" s="19">
        <f t="shared" si="3"/>
        <v>5</v>
      </c>
      <c r="G6" s="19">
        <f t="shared" si="3"/>
        <v>0</v>
      </c>
      <c r="H6" s="19" t="str">
        <f t="shared" si="3"/>
        <v>福島県　下郷町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2.82</v>
      </c>
      <c r="Q6" s="20">
        <f t="shared" si="3"/>
        <v>92.23</v>
      </c>
      <c r="R6" s="20">
        <f t="shared" si="3"/>
        <v>5990</v>
      </c>
      <c r="S6" s="20">
        <f t="shared" si="3"/>
        <v>4986</v>
      </c>
      <c r="T6" s="20">
        <f t="shared" si="3"/>
        <v>317.04000000000002</v>
      </c>
      <c r="U6" s="20">
        <f t="shared" si="3"/>
        <v>15.73</v>
      </c>
      <c r="V6" s="20">
        <f t="shared" si="3"/>
        <v>138</v>
      </c>
      <c r="W6" s="20">
        <f t="shared" si="3"/>
        <v>0.06</v>
      </c>
      <c r="X6" s="20">
        <f t="shared" si="3"/>
        <v>2300</v>
      </c>
      <c r="Y6" s="21">
        <f>IF(Y7="",NA(),Y7)</f>
        <v>76.23</v>
      </c>
      <c r="Z6" s="21">
        <f t="shared" ref="Z6:AH6" si="4">IF(Z7="",NA(),Z7)</f>
        <v>75.66</v>
      </c>
      <c r="AA6" s="21">
        <f t="shared" si="4"/>
        <v>73.55</v>
      </c>
      <c r="AB6" s="21">
        <f t="shared" si="4"/>
        <v>74.23</v>
      </c>
      <c r="AC6" s="21">
        <f t="shared" si="4"/>
        <v>74.349999999999994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351.82</v>
      </c>
      <c r="BG6" s="21">
        <f t="shared" ref="BG6:BO6" si="7">IF(BG7="",NA(),BG7)</f>
        <v>375.04</v>
      </c>
      <c r="BH6" s="21">
        <f t="shared" si="7"/>
        <v>353.76</v>
      </c>
      <c r="BI6" s="21">
        <f t="shared" si="7"/>
        <v>297.06</v>
      </c>
      <c r="BJ6" s="21">
        <f t="shared" si="7"/>
        <v>273.02999999999997</v>
      </c>
      <c r="BK6" s="21">
        <f t="shared" si="7"/>
        <v>826.83</v>
      </c>
      <c r="BL6" s="21">
        <f t="shared" si="7"/>
        <v>867.83</v>
      </c>
      <c r="BM6" s="21">
        <f t="shared" si="7"/>
        <v>791.76</v>
      </c>
      <c r="BN6" s="21">
        <f t="shared" si="7"/>
        <v>900.82</v>
      </c>
      <c r="BO6" s="21">
        <f t="shared" si="7"/>
        <v>839.21</v>
      </c>
      <c r="BP6" s="20" t="str">
        <f>IF(BP7="","",IF(BP7="-","【-】","【"&amp;SUBSTITUTE(TEXT(BP7,"#,##0.00"),"-","△")&amp;"】"))</f>
        <v>【785.10】</v>
      </c>
      <c r="BQ6" s="21">
        <f>IF(BQ7="",NA(),BQ7)</f>
        <v>39.42</v>
      </c>
      <c r="BR6" s="21">
        <f t="shared" ref="BR6:BZ6" si="8">IF(BR7="",NA(),BR7)</f>
        <v>33.909999999999997</v>
      </c>
      <c r="BS6" s="21">
        <f t="shared" si="8"/>
        <v>35.270000000000003</v>
      </c>
      <c r="BT6" s="21">
        <f t="shared" si="8"/>
        <v>34.67</v>
      </c>
      <c r="BU6" s="21">
        <f t="shared" si="8"/>
        <v>39.54</v>
      </c>
      <c r="BV6" s="21">
        <f t="shared" si="8"/>
        <v>57.31</v>
      </c>
      <c r="BW6" s="21">
        <f t="shared" si="8"/>
        <v>57.08</v>
      </c>
      <c r="BX6" s="21">
        <f t="shared" si="8"/>
        <v>56.26</v>
      </c>
      <c r="BY6" s="21">
        <f t="shared" si="8"/>
        <v>52.94</v>
      </c>
      <c r="BZ6" s="21">
        <f t="shared" si="8"/>
        <v>52.05</v>
      </c>
      <c r="CA6" s="20" t="str">
        <f>IF(CA7="","",IF(CA7="-","【-】","【"&amp;SUBSTITUTE(TEXT(CA7,"#,##0.00"),"-","△")&amp;"】"))</f>
        <v>【56.93】</v>
      </c>
      <c r="CB6" s="21">
        <f>IF(CB7="",NA(),CB7)</f>
        <v>720.13</v>
      </c>
      <c r="CC6" s="21">
        <f t="shared" ref="CC6:CK6" si="9">IF(CC7="",NA(),CC7)</f>
        <v>975.11</v>
      </c>
      <c r="CD6" s="21">
        <f t="shared" si="9"/>
        <v>1006.65</v>
      </c>
      <c r="CE6" s="21">
        <f t="shared" si="9"/>
        <v>964.59</v>
      </c>
      <c r="CF6" s="21">
        <f t="shared" si="9"/>
        <v>751.3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23.5</v>
      </c>
      <c r="CN6" s="21">
        <f t="shared" ref="CN6:CV6" si="10">IF(CN7="",NA(),CN7)</f>
        <v>19.2</v>
      </c>
      <c r="CO6" s="21">
        <f t="shared" si="10"/>
        <v>18.62</v>
      </c>
      <c r="CP6" s="21">
        <f t="shared" si="10"/>
        <v>21.26</v>
      </c>
      <c r="CQ6" s="21">
        <f t="shared" si="10"/>
        <v>20.63</v>
      </c>
      <c r="CR6" s="21">
        <f t="shared" si="10"/>
        <v>50.14</v>
      </c>
      <c r="CS6" s="21">
        <f t="shared" si="10"/>
        <v>54.83</v>
      </c>
      <c r="CT6" s="21">
        <f t="shared" si="10"/>
        <v>66.53</v>
      </c>
      <c r="CU6" s="21">
        <f t="shared" si="10"/>
        <v>52.35</v>
      </c>
      <c r="CV6" s="21">
        <f t="shared" si="10"/>
        <v>46.25</v>
      </c>
      <c r="CW6" s="20" t="str">
        <f>IF(CW7="","",IF(CW7="-","【-】","【"&amp;SUBSTITUTE(TEXT(CW7,"#,##0.00"),"-","△")&amp;"】"))</f>
        <v>【49.87】</v>
      </c>
      <c r="CX6" s="21">
        <f>IF(CX7="",NA(),CX7)</f>
        <v>100</v>
      </c>
      <c r="CY6" s="21">
        <f t="shared" ref="CY6:DG6" si="11">IF(CY7="",NA(),CY7)</f>
        <v>100</v>
      </c>
      <c r="CZ6" s="21">
        <f t="shared" si="11"/>
        <v>100</v>
      </c>
      <c r="DA6" s="21">
        <f t="shared" si="11"/>
        <v>100</v>
      </c>
      <c r="DB6" s="21">
        <f t="shared" si="11"/>
        <v>100</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73628</v>
      </c>
      <c r="D7" s="23">
        <v>47</v>
      </c>
      <c r="E7" s="23">
        <v>17</v>
      </c>
      <c r="F7" s="23">
        <v>5</v>
      </c>
      <c r="G7" s="23">
        <v>0</v>
      </c>
      <c r="H7" s="23" t="s">
        <v>99</v>
      </c>
      <c r="I7" s="23" t="s">
        <v>100</v>
      </c>
      <c r="J7" s="23" t="s">
        <v>101</v>
      </c>
      <c r="K7" s="23" t="s">
        <v>102</v>
      </c>
      <c r="L7" s="23" t="s">
        <v>103</v>
      </c>
      <c r="M7" s="23" t="s">
        <v>104</v>
      </c>
      <c r="N7" s="24" t="s">
        <v>105</v>
      </c>
      <c r="O7" s="24" t="s">
        <v>106</v>
      </c>
      <c r="P7" s="24">
        <v>2.82</v>
      </c>
      <c r="Q7" s="24">
        <v>92.23</v>
      </c>
      <c r="R7" s="24">
        <v>5990</v>
      </c>
      <c r="S7" s="24">
        <v>4986</v>
      </c>
      <c r="T7" s="24">
        <v>317.04000000000002</v>
      </c>
      <c r="U7" s="24">
        <v>15.73</v>
      </c>
      <c r="V7" s="24">
        <v>138</v>
      </c>
      <c r="W7" s="24">
        <v>0.06</v>
      </c>
      <c r="X7" s="24">
        <v>2300</v>
      </c>
      <c r="Y7" s="24">
        <v>76.23</v>
      </c>
      <c r="Z7" s="24">
        <v>75.66</v>
      </c>
      <c r="AA7" s="24">
        <v>73.55</v>
      </c>
      <c r="AB7" s="24">
        <v>74.23</v>
      </c>
      <c r="AC7" s="24">
        <v>74.349999999999994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351.82</v>
      </c>
      <c r="BG7" s="24">
        <v>375.04</v>
      </c>
      <c r="BH7" s="24">
        <v>353.76</v>
      </c>
      <c r="BI7" s="24">
        <v>297.06</v>
      </c>
      <c r="BJ7" s="24">
        <v>273.02999999999997</v>
      </c>
      <c r="BK7" s="24">
        <v>826.83</v>
      </c>
      <c r="BL7" s="24">
        <v>867.83</v>
      </c>
      <c r="BM7" s="24">
        <v>791.76</v>
      </c>
      <c r="BN7" s="24">
        <v>900.82</v>
      </c>
      <c r="BO7" s="24">
        <v>839.21</v>
      </c>
      <c r="BP7" s="24">
        <v>785.1</v>
      </c>
      <c r="BQ7" s="24">
        <v>39.42</v>
      </c>
      <c r="BR7" s="24">
        <v>33.909999999999997</v>
      </c>
      <c r="BS7" s="24">
        <v>35.270000000000003</v>
      </c>
      <c r="BT7" s="24">
        <v>34.67</v>
      </c>
      <c r="BU7" s="24">
        <v>39.54</v>
      </c>
      <c r="BV7" s="24">
        <v>57.31</v>
      </c>
      <c r="BW7" s="24">
        <v>57.08</v>
      </c>
      <c r="BX7" s="24">
        <v>56.26</v>
      </c>
      <c r="BY7" s="24">
        <v>52.94</v>
      </c>
      <c r="BZ7" s="24">
        <v>52.05</v>
      </c>
      <c r="CA7" s="24">
        <v>56.93</v>
      </c>
      <c r="CB7" s="24">
        <v>720.13</v>
      </c>
      <c r="CC7" s="24">
        <v>975.11</v>
      </c>
      <c r="CD7" s="24">
        <v>1006.65</v>
      </c>
      <c r="CE7" s="24">
        <v>964.59</v>
      </c>
      <c r="CF7" s="24">
        <v>751.3</v>
      </c>
      <c r="CG7" s="24">
        <v>273.52</v>
      </c>
      <c r="CH7" s="24">
        <v>274.99</v>
      </c>
      <c r="CI7" s="24">
        <v>282.08999999999997</v>
      </c>
      <c r="CJ7" s="24">
        <v>303.27999999999997</v>
      </c>
      <c r="CK7" s="24">
        <v>301.86</v>
      </c>
      <c r="CL7" s="24">
        <v>271.14999999999998</v>
      </c>
      <c r="CM7" s="24">
        <v>23.5</v>
      </c>
      <c r="CN7" s="24">
        <v>19.2</v>
      </c>
      <c r="CO7" s="24">
        <v>18.62</v>
      </c>
      <c r="CP7" s="24">
        <v>21.26</v>
      </c>
      <c r="CQ7" s="24">
        <v>20.63</v>
      </c>
      <c r="CR7" s="24">
        <v>50.14</v>
      </c>
      <c r="CS7" s="24">
        <v>54.83</v>
      </c>
      <c r="CT7" s="24">
        <v>66.53</v>
      </c>
      <c r="CU7" s="24">
        <v>52.35</v>
      </c>
      <c r="CV7" s="24">
        <v>46.25</v>
      </c>
      <c r="CW7" s="24">
        <v>49.87</v>
      </c>
      <c r="CX7" s="24">
        <v>100</v>
      </c>
      <c r="CY7" s="24">
        <v>100</v>
      </c>
      <c r="CZ7" s="24">
        <v>100</v>
      </c>
      <c r="DA7" s="24">
        <v>100</v>
      </c>
      <c r="DB7" s="24">
        <v>100</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112</v>
      </c>
    </row>
    <row r="12" spans="1:145" x14ac:dyDescent="0.2">
      <c r="B12">
        <v>1</v>
      </c>
      <c r="C12">
        <v>1</v>
      </c>
      <c r="D12">
        <v>2</v>
      </c>
      <c r="E12">
        <v>3</v>
      </c>
      <c r="F12">
        <v>4</v>
      </c>
      <c r="G12" t="s">
        <v>113</v>
      </c>
    </row>
    <row r="13" spans="1:145" x14ac:dyDescent="0.2">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児山祐記</cp:lastModifiedBy>
  <cp:lastPrinted>2025-02-18T10:51:21Z</cp:lastPrinted>
  <dcterms:created xsi:type="dcterms:W3CDTF">2025-01-24T07:33:22Z</dcterms:created>
  <dcterms:modified xsi:type="dcterms:W3CDTF">2025-02-18T10:51:22Z</dcterms:modified>
  <cp:category/>
</cp:coreProperties>
</file>