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gfs01\soumu\00_財政\018_地方公営企業\各種通知、照会\R06\R070123_【照会_2月5日（水）期限】公営企業に係る経営比較分析表（令和5年度決算）の分析等について\回答\"/>
    </mc:Choice>
  </mc:AlternateContent>
  <xr:revisionPtr revIDLastSave="0" documentId="13_ncr:1_{CD7AEBE6-AA18-4730-8C2D-2017982D822F}" xr6:coauthVersionLast="47" xr6:coauthVersionMax="47" xr10:uidLastSave="{00000000-0000-0000-0000-000000000000}"/>
  <workbookProtection workbookAlgorithmName="SHA-512" workbookHashValue="fSpSv5LzoYwjc9MGL/dOk33KLZ/193yiDadea8mjinuweVkPEV8KbetNy4i+7Oy+3TxSdGLtz7U2DLktaAEkNA==" workbookSaltValue="Ar3C/5SfIj0FTAnD1TamBg=="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0"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<sst xmlns="http://schemas.openxmlformats.org/spreadsheetml/2006/main" count="236" uniqueCount="117">
  <si>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</si>
  <si>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</si>
  <si>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</si>
  <si>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</si>
  <si>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</si>
  <si>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</si>
  <si>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</si>
  <si>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</si>
  <si>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</si>
  <si>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</si>
  <si>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</si>
  <si>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</si>
  <si>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</si>
  <si>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</si>
  <si>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</si>
  <si>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</si>
  <si>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</si>
  <si>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</si>
  <si>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</si>
  <si>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</si>
  <si>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</si>
  <si>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</si>
  <si>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</si>
  <si>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</si>
  <si>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</si>
  <si>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</si>
  <si>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</si>
  <si>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</si>
  <si>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</si>
  <si>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</si>
  <si>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</si>
  <si>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</si>
  <si>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</si>
  <si>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</si>
  <si>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</si>
  <si>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</si>
  <si>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</si>
  <si>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</si>
  <si>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</si>
  <si>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</si>
  <si>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</si>
  <si>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</si>
  <si>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</si>
  <si>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</si>
  <si>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</si>
  <si>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</si>
  <si>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</si>
  <si>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</si>
  <si>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</si>
  <si>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</si>
  <si>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</si>
  <si>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</si>
  <si>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</si>
  <si>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</si>
  <si>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</si>
  <si>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</si>
  <si>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</si>
  <si>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</si>
  <si>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</si>
  <si>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</si>
  <si>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</si>
  <si>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</si>
  <si>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</si>
  <si>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</si>
  <si>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</si>
  <si>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</si>
  <si>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</si>
  <si>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</si>
  <si>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</si>
  <si>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</si>
  <si>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</si>
  <si>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</si>
  <si>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</si>
  <si>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</si>
  <si>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</si>
  <si>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</si>
  <si>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</si>
  <si>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</si>
  <si>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</si>
  <si>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</si>
  <si>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</si>
  <si>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</si>
  <si>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</si>
  <si>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</si>
  <si>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</si>
  <si>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</si>
  <si>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</si>
  <si>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</si>
  <si>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</si>
  <si>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</si>
  <si>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</si>
  <si>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</si>
  <si>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</si>
  <si>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</si>
  <si>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</si>
  <si>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</si>
  <si>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</si>
  <si>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</si>
  <si>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</si>
  <si>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</si>
  <si>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</si>
  <si>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</si>
  <si>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</si>
  <si>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</si>
  <si>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</si>
  <si>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</si>
  <si>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</si>
  <si>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</si>
  <si>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</si>
  <si>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</si>
  <si>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</si>
  <si>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</si>
  <si>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</si>
  <si>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</si>
  <si>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</si>
  <si>
    <t>　昭和６３年から平成１７年にかけ、９カ所に排水施設を建設しており、管路については、耐用年数を超えてい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今後、更新時期が集中的に到来することを見据えた、更新事業の計画を策定します。</t>
    <phoneticPr fontId="4"/>
  </si>
  <si>
    <t>　①収益的収支比率については、100％を上回り黒字回復しました。今後も維持管理費の更なる費用削減を実施する必要があります。
　④企業債残高対事業規模比率は、現在投資事業を行っていないため、計上されていませんが、今後施設等の更新時期の到来を迎えることから企業債残高を増加させないよう、借入額の検討及び計画的な更新に努めます。
　⑤経費回収率については、100％を上回っており、改善傾向がみられました。今後も適正な回収率の維持に努めていきます。
　⑥汚水処理原価及び⑦施設利用率にあっては、類似団体平均値に比べ良好なことがみてとれることから当面は現状を維持していきます。
　⑧水洗化率は９７％と高く、平均も上回っております。未接続の地域が一部残っていますが、広大な面積を有し、集落が点在している当村にあっては、これ以上の増加は期待できないことから、現状を維持していく考えであります。</t>
    <rPh sb="20" eb="22">
      <t>ウワマワ</t>
    </rPh>
    <rPh sb="23" eb="25">
      <t>クロジ</t>
    </rPh>
    <rPh sb="25" eb="27">
      <t>カイフク</t>
    </rPh>
    <rPh sb="32" eb="34">
      <t>コンゴ</t>
    </rPh>
    <rPh sb="96" eb="98">
      <t>ケイジョウ</t>
    </rPh>
    <rPh sb="184" eb="186">
      <t>ウワマワ</t>
    </rPh>
    <rPh sb="191" eb="193">
      <t>カイゼン</t>
    </rPh>
    <rPh sb="193" eb="195">
      <t>ケイコウ</t>
    </rPh>
    <rPh sb="203" eb="205">
      <t>コンゴ</t>
    </rPh>
    <rPh sb="206" eb="208">
      <t>テキセイ</t>
    </rPh>
    <rPh sb="209" eb="211">
      <t>カイシュウ</t>
    </rPh>
    <rPh sb="211" eb="212">
      <t>リツ</t>
    </rPh>
    <rPh sb="213" eb="215">
      <t>イジ</t>
    </rPh>
    <rPh sb="216" eb="217">
      <t>ツト</t>
    </rPh>
    <rPh sb="366" eb="36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</si>
</sst>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1-4A46-A827-0AAA39A420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6E1-4A46-A827-0AAA39A420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60.27</c:v>
                </c:pt>
                <c:pt idx="1">
                  <c:v>59.57</c:v>
                </c:pt>
                <c:pt idx="2">
                  <c:v>59.57</c:v>
                </c:pt>
                <c:pt idx="3">
                  <c:v>54.89</c:v>
                </c:pt>
                <c:pt idx="4">
                  <c:v>53.19</c:v>
                </c:pt>
              </c:numCache>
            </c:numRef>
          </c:val>
          <c:extLst>
            <c:ext xmlns:c16="http://schemas.microsoft.com/office/drawing/2014/chart" uri="{C3380CC4-5D6E-409C-BE32-E72D297353CC}">
              <c16:uniqueId val="{00000000-2189-44AC-B721-0E2A3DDCD9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2189-44AC-B721-0E2A3DDCD9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97.24</c:v>
                </c:pt>
                <c:pt idx="1">
                  <c:v>97.39</c:v>
                </c:pt>
                <c:pt idx="2">
                  <c:v>96.94</c:v>
                </c:pt>
                <c:pt idx="3">
                  <c:v>97.13</c:v>
                </c:pt>
                <c:pt idx="4">
                  <c:v>97.03</c:v>
                </c:pt>
              </c:numCache>
            </c:numRef>
          </c:val>
          <c:extLst>
            <c:ext xmlns:c16="http://schemas.microsoft.com/office/drawing/2014/chart" uri="{C3380CC4-5D6E-409C-BE32-E72D297353CC}">
              <c16:uniqueId val="{00000000-79FF-4881-B61F-FFC8054206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79FF-4881-B61F-FFC8054206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100.26</c:v>
                </c:pt>
                <c:pt idx="1">
                  <c:v>102.97</c:v>
                </c:pt>
                <c:pt idx="2">
                  <c:v>97.49</c:v>
                </c:pt>
                <c:pt idx="3">
                  <c:v>85.42</c:v>
                </c:pt>
                <c:pt idx="4">
                  <c:v>107.99</c:v>
                </c:pt>
              </c:numCache>
            </c:numRef>
          </c:val>
          <c:extLst>
            <c:ext xmlns:c16="http://schemas.microsoft.com/office/drawing/2014/chart" uri="{C3380CC4-5D6E-409C-BE32-E72D297353CC}">
              <c16:uniqueId val="{00000000-E497-4188-8B55-7F0AFF3BCA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97-4188-8B55-7F0AFF3BCA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A-4CA4-9990-75D1436DDC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A-4CA4-9990-75D1436DDC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3-4CCD-914C-B3846C1D59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3-4CCD-914C-B3846C1D59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6-4865-B227-98FEABB849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6-4865-B227-98FEABB849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3-4E02-ABC6-BA12DFDA6B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3-4E02-ABC6-BA12DFDA6B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70-4940-9451-10B1F06596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5570-4940-9451-10B1F06596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84.6</c:v>
                </c:pt>
                <c:pt idx="1">
                  <c:v>94.02</c:v>
                </c:pt>
                <c:pt idx="2">
                  <c:v>91.4</c:v>
                </c:pt>
                <c:pt idx="3">
                  <c:v>60.21</c:v>
                </c:pt>
                <c:pt idx="4">
                  <c:v>105.32</c:v>
                </c:pt>
              </c:numCache>
            </c:numRef>
          </c:val>
          <c:extLst>
            <c:ext xmlns:c16="http://schemas.microsoft.com/office/drawing/2014/chart" uri="{C3380CC4-5D6E-409C-BE32-E72D297353CC}">
              <c16:uniqueId val="{00000000-C8D3-4908-8290-4263C2A073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C8D3-4908-8290-4263C2A073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189.8</c:v>
                </c:pt>
                <c:pt idx="1">
                  <c:v>171.89</c:v>
                </c:pt>
                <c:pt idx="2">
                  <c:v>177.87</c:v>
                </c:pt>
                <c:pt idx="3">
                  <c:v>269.41000000000003</c:v>
                </c:pt>
                <c:pt idx="4">
                  <c:v>144.31</c:v>
                </c:pt>
              </c:numCache>
            </c:numRef>
          </c:val>
          <c:extLst>
            <c:ext xmlns:c16="http://schemas.microsoft.com/office/drawing/2014/chart" uri="{C3380CC4-5D6E-409C-BE32-E72D297353CC}">
              <c16:uniqueId val="{00000000-2B0F-4EC7-A5B6-42500884C0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2B0F-4EC7-A5B6-42500884C0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天栄村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5245</v>
      </c>
      <c r="AM8" s="45"/>
      <c r="AN8" s="45"/>
      <c r="AO8" s="45"/>
      <c r="AP8" s="45"/>
      <c r="AQ8" s="45"/>
      <c r="AR8" s="45"/>
      <c r="AS8" s="45"/>
      <c r="AT8" s="44">
        <f>データ!T6</f>
        <v>225.52</v>
      </c>
      <c r="AU8" s="44"/>
      <c r="AV8" s="44"/>
      <c r="AW8" s="44"/>
      <c r="AX8" s="44"/>
      <c r="AY8" s="44"/>
      <c r="AZ8" s="44"/>
      <c r="BA8" s="44"/>
      <c r="BB8" s="44">
        <f>データ!U6</f>
        <v>23.26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69.36</v>
      </c>
      <c r="Q10" s="44"/>
      <c r="R10" s="44"/>
      <c r="S10" s="44"/>
      <c r="T10" s="44"/>
      <c r="U10" s="44"/>
      <c r="V10" s="44"/>
      <c r="W10" s="44">
        <f>データ!Q6</f>
        <v>95.9</v>
      </c>
      <c r="X10" s="44"/>
      <c r="Y10" s="44"/>
      <c r="Z10" s="44"/>
      <c r="AA10" s="44"/>
      <c r="AB10" s="44"/>
      <c r="AC10" s="44"/>
      <c r="AD10" s="45">
        <f>データ!R6</f>
        <v>3850</v>
      </c>
      <c r="AE10" s="45"/>
      <c r="AF10" s="45"/>
      <c r="AG10" s="45"/>
      <c r="AH10" s="45"/>
      <c r="AI10" s="45"/>
      <c r="AJ10" s="45"/>
      <c r="AK10" s="2"/>
      <c r="AL10" s="45">
        <f>データ!V6</f>
        <v>3602</v>
      </c>
      <c r="AM10" s="45"/>
      <c r="AN10" s="45"/>
      <c r="AO10" s="45"/>
      <c r="AP10" s="45"/>
      <c r="AQ10" s="45"/>
      <c r="AR10" s="45"/>
      <c r="AS10" s="45"/>
      <c r="AT10" s="44">
        <f>データ!W6</f>
        <v>3.53</v>
      </c>
      <c r="AU10" s="44"/>
      <c r="AV10" s="44"/>
      <c r="AW10" s="44"/>
      <c r="AX10" s="44"/>
      <c r="AY10" s="44"/>
      <c r="AZ10" s="44"/>
      <c r="BA10" s="44"/>
      <c r="BB10" s="44">
        <f>データ!X6</f>
        <v>1020.4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iNZDsTDY8fJ8TaeqWqqBoHQ0/pUdI4U1TFczggfEyuum0AH9CcnA6Y+4oTcwdBLVd60T/0Boiy6grbkAZWn2Lw==" saltValue="+NMcTSZiAoMkFZNmosiO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73440</v>
      </c>
      <c r="D6" s="19">
        <f t="shared" si="3"/>
        <v>47</v>
      </c>
      <c r="E6" s="19">
        <f t="shared" si="3"/>
        <v>17</v>
      </c>
      <c r="F6" s="19">
        <f t="shared" si="3"/>
        <v>5</v>
      </c>
      <c r="G6" s="19">
        <f t="shared" si="3"/>
        <v>0</v>
      </c>
      <c r="H6" s="19" t="str">
        <f t="shared" si="3"/>
        <v>福島県　天栄村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69.36</v>
      </c>
      <c r="Q6" s="20">
        <f t="shared" si="3"/>
        <v>95.9</v>
      </c>
      <c r="R6" s="20">
        <f t="shared" si="3"/>
        <v>3850</v>
      </c>
      <c r="S6" s="20">
        <f t="shared" si="3"/>
        <v>5245</v>
      </c>
      <c r="T6" s="20">
        <f t="shared" si="3"/>
        <v>225.52</v>
      </c>
      <c r="U6" s="20">
        <f t="shared" si="3"/>
        <v>23.26</v>
      </c>
      <c r="V6" s="20">
        <f t="shared" si="3"/>
        <v>3602</v>
      </c>
      <c r="W6" s="20">
        <f t="shared" si="3"/>
        <v>3.53</v>
      </c>
      <c r="X6" s="20">
        <f t="shared" si="3"/>
        <v>1020.4</v>
      </c>
      <c r="Y6" s="21">
        <f>IF(Y7="",NA(),Y7)</f>
        <v>100.26</v>
      </c>
      <c r="Z6" s="21">
        <f t="shared" ref="Z6:AH6" si="4">IF(Z7="",NA(),Z7)</f>
        <v>102.97</v>
      </c>
      <c r="AA6" s="21">
        <f t="shared" si="4"/>
        <v>97.49</v>
      </c>
      <c r="AB6" s="21">
        <f t="shared" si="4"/>
        <v>85.42</v>
      </c>
      <c r="AC6" s="21">
        <f t="shared" si="4"/>
        <v>107.99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84.6</v>
      </c>
      <c r="BR6" s="21">
        <f t="shared" ref="BR6:BZ6" si="8">IF(BR7="",NA(),BR7)</f>
        <v>94.02</v>
      </c>
      <c r="BS6" s="21">
        <f t="shared" si="8"/>
        <v>91.4</v>
      </c>
      <c r="BT6" s="21">
        <f t="shared" si="8"/>
        <v>60.21</v>
      </c>
      <c r="BU6" s="21">
        <f t="shared" si="8"/>
        <v>105.32</v>
      </c>
      <c r="BV6" s="21">
        <f t="shared" si="8"/>
        <v>65.37</v>
      </c>
      <c r="BW6" s="21">
        <f t="shared" si="8"/>
        <v>68.11</v>
      </c>
      <c r="BX6" s="21">
        <f t="shared" si="8"/>
        <v>67.23</v>
      </c>
      <c r="BY6" s="21">
        <f t="shared" si="8"/>
        <v>61.82</v>
      </c>
      <c r="BZ6" s="21">
        <f t="shared" si="8"/>
        <v>61.15</v>
      </c>
      <c r="CA6" s="20" t="str">
        <f>IF(CA7="","",IF(CA7="-","【-】","【"&amp;SUBSTITUTE(TEXT(CA7,"#,##0.00"),"-","△")&amp;"】"))</f>
        <v>【56.93】</v>
      </c>
      <c r="CB6" s="21">
        <f>IF(CB7="",NA(),CB7)</f>
        <v>189.8</v>
      </c>
      <c r="CC6" s="21">
        <f t="shared" ref="CC6:CK6" si="9">IF(CC7="",NA(),CC7)</f>
        <v>171.89</v>
      </c>
      <c r="CD6" s="21">
        <f t="shared" si="9"/>
        <v>177.87</v>
      </c>
      <c r="CE6" s="21">
        <f t="shared" si="9"/>
        <v>269.41000000000003</v>
      </c>
      <c r="CF6" s="21">
        <f t="shared" si="9"/>
        <v>144.31</v>
      </c>
      <c r="CG6" s="21">
        <f t="shared" si="9"/>
        <v>228.99</v>
      </c>
      <c r="CH6" s="21">
        <f t="shared" si="9"/>
        <v>222.41</v>
      </c>
      <c r="CI6" s="21">
        <f t="shared" si="9"/>
        <v>228.21</v>
      </c>
      <c r="CJ6" s="21">
        <f t="shared" si="9"/>
        <v>246.9</v>
      </c>
      <c r="CK6" s="21">
        <f t="shared" si="9"/>
        <v>250.43</v>
      </c>
      <c r="CL6" s="20" t="str">
        <f>IF(CL7="","",IF(CL7="-","【-】","【"&amp;SUBSTITUTE(TEXT(CL7,"#,##0.00"),"-","△")&amp;"】"))</f>
        <v>【271.15】</v>
      </c>
      <c r="CM6" s="21">
        <f>IF(CM7="",NA(),CM7)</f>
        <v>60.27</v>
      </c>
      <c r="CN6" s="21">
        <f t="shared" ref="CN6:CV6" si="10">IF(CN7="",NA(),CN7)</f>
        <v>59.57</v>
      </c>
      <c r="CO6" s="21">
        <f t="shared" si="10"/>
        <v>59.57</v>
      </c>
      <c r="CP6" s="21">
        <f t="shared" si="10"/>
        <v>54.89</v>
      </c>
      <c r="CQ6" s="21">
        <f t="shared" si="10"/>
        <v>53.19</v>
      </c>
      <c r="CR6" s="21">
        <f t="shared" si="10"/>
        <v>54.06</v>
      </c>
      <c r="CS6" s="21">
        <f t="shared" si="10"/>
        <v>55.26</v>
      </c>
      <c r="CT6" s="21">
        <f t="shared" si="10"/>
        <v>54.54</v>
      </c>
      <c r="CU6" s="21">
        <f t="shared" si="10"/>
        <v>52.9</v>
      </c>
      <c r="CV6" s="21">
        <f t="shared" si="10"/>
        <v>52.63</v>
      </c>
      <c r="CW6" s="20" t="str">
        <f>IF(CW7="","",IF(CW7="-","【-】","【"&amp;SUBSTITUTE(TEXT(CW7,"#,##0.00"),"-","△")&amp;"】"))</f>
        <v>【49.87】</v>
      </c>
      <c r="CX6" s="21">
        <f>IF(CX7="",NA(),CX7)</f>
        <v>97.24</v>
      </c>
      <c r="CY6" s="21">
        <f t="shared" ref="CY6:DG6" si="11">IF(CY7="",NA(),CY7)</f>
        <v>97.39</v>
      </c>
      <c r="CZ6" s="21">
        <f t="shared" si="11"/>
        <v>96.94</v>
      </c>
      <c r="DA6" s="21">
        <f t="shared" si="11"/>
        <v>97.13</v>
      </c>
      <c r="DB6" s="21">
        <f t="shared" si="11"/>
        <v>97.03</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73440</v>
      </c>
      <c r="D7" s="23">
        <v>47</v>
      </c>
      <c r="E7" s="23">
        <v>17</v>
      </c>
      <c r="F7" s="23">
        <v>5</v>
      </c>
      <c r="G7" s="23">
        <v>0</v>
      </c>
      <c r="H7" s="23" t="s">
        <v>96</v>
      </c>
      <c r="I7" s="23" t="s">
        <v>97</v>
      </c>
      <c r="J7" s="23" t="s">
        <v>98</v>
      </c>
      <c r="K7" s="23" t="s">
        <v>99</v>
      </c>
      <c r="L7" s="23" t="s">
        <v>100</v>
      </c>
      <c r="M7" s="23" t="s">
        <v>101</v>
      </c>
      <c r="N7" s="24" t="s">
        <v>102</v>
      </c>
      <c r="O7" s="24" t="s">
        <v>103</v>
      </c>
      <c r="P7" s="24">
        <v>69.36</v>
      </c>
      <c r="Q7" s="24">
        <v>95.9</v>
      </c>
      <c r="R7" s="24">
        <v>3850</v>
      </c>
      <c r="S7" s="24">
        <v>5245</v>
      </c>
      <c r="T7" s="24">
        <v>225.52</v>
      </c>
      <c r="U7" s="24">
        <v>23.26</v>
      </c>
      <c r="V7" s="24">
        <v>3602</v>
      </c>
      <c r="W7" s="24">
        <v>3.53</v>
      </c>
      <c r="X7" s="24">
        <v>1020.4</v>
      </c>
      <c r="Y7" s="24">
        <v>100.26</v>
      </c>
      <c r="Z7" s="24">
        <v>102.97</v>
      </c>
      <c r="AA7" s="24">
        <v>97.49</v>
      </c>
      <c r="AB7" s="24">
        <v>85.42</v>
      </c>
      <c r="AC7" s="24">
        <v>107.99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84.6</v>
      </c>
      <c r="BR7" s="24">
        <v>94.02</v>
      </c>
      <c r="BS7" s="24">
        <v>91.4</v>
      </c>
      <c r="BT7" s="24">
        <v>60.21</v>
      </c>
      <c r="BU7" s="24">
        <v>105.32</v>
      </c>
      <c r="BV7" s="24">
        <v>65.37</v>
      </c>
      <c r="BW7" s="24">
        <v>68.11</v>
      </c>
      <c r="BX7" s="24">
        <v>67.23</v>
      </c>
      <c r="BY7" s="24">
        <v>61.82</v>
      </c>
      <c r="BZ7" s="24">
        <v>61.15</v>
      </c>
      <c r="CA7" s="24">
        <v>56.93</v>
      </c>
      <c r="CB7" s="24">
        <v>189.8</v>
      </c>
      <c r="CC7" s="24">
        <v>171.89</v>
      </c>
      <c r="CD7" s="24">
        <v>177.87</v>
      </c>
      <c r="CE7" s="24">
        <v>269.41000000000003</v>
      </c>
      <c r="CF7" s="24">
        <v>144.31</v>
      </c>
      <c r="CG7" s="24">
        <v>228.99</v>
      </c>
      <c r="CH7" s="24">
        <v>222.41</v>
      </c>
      <c r="CI7" s="24">
        <v>228.21</v>
      </c>
      <c r="CJ7" s="24">
        <v>246.9</v>
      </c>
      <c r="CK7" s="24">
        <v>250.43</v>
      </c>
      <c r="CL7" s="24">
        <v>271.14999999999998</v>
      </c>
      <c r="CM7" s="24">
        <v>60.27</v>
      </c>
      <c r="CN7" s="24">
        <v>59.57</v>
      </c>
      <c r="CO7" s="24">
        <v>59.57</v>
      </c>
      <c r="CP7" s="24">
        <v>54.89</v>
      </c>
      <c r="CQ7" s="24">
        <v>53.19</v>
      </c>
      <c r="CR7" s="24">
        <v>54.06</v>
      </c>
      <c r="CS7" s="24">
        <v>55.26</v>
      </c>
      <c r="CT7" s="24">
        <v>54.54</v>
      </c>
      <c r="CU7" s="24">
        <v>52.9</v>
      </c>
      <c r="CV7" s="24">
        <v>52.63</v>
      </c>
      <c r="CW7" s="24">
        <v>49.87</v>
      </c>
      <c r="CX7" s="24">
        <v>97.24</v>
      </c>
      <c r="CY7" s="24">
        <v>97.39</v>
      </c>
      <c r="CZ7" s="24">
        <v>96.94</v>
      </c>
      <c r="DA7" s="24">
        <v>97.13</v>
      </c>
      <c r="DB7" s="24">
        <v>97.03</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2025-02-04T05:59:09Z</cp:lastPrinted>
  <dcterms:created xsi:type="dcterms:W3CDTF">2025-01-24T07:33:21Z</dcterms:created>
  <dcterms:modified xsi:type="dcterms:W3CDTF">2025-02-04T05:59:11Z</dcterms:modified>
  <cp:category/>
</cp:coreProperties>
</file>