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s3420d9f8\作業用\04 財政2\00K_000_001_地方公営企業一般\○経営比較分析表（H29～）\R6\04_市町村回答_0205〆\322大玉村○\"/>
    </mc:Choice>
  </mc:AlternateContent>
  <workbookProtection workbookAlgorithmName="SHA-512" workbookHashValue="jI+PdQDt3/upIlO6PI391/o+/Zp2jbpIQpWZ18Se+U7RkO28RFxm37Q8JXlzlqCkyViCwbMg67Co+ZnMSm9mRA==" workbookSaltValue="u/V1q3D1ljc0kfnWpU7lAQ==" workbookSpinCount="100000" lockStructure="1"/>
  <bookViews>
    <workbookView xWindow="-120" yWindow="-120" windowWidth="24240" windowHeight="1314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AT8" i="4" s="1"/>
  <c r="S6" i="5"/>
  <c r="AL8" i="4" s="1"/>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86" i="4"/>
  <c r="H86" i="4"/>
  <c r="AT10" i="4"/>
  <c r="AL10" i="4"/>
  <c r="I10" i="4"/>
  <c r="P8" i="4"/>
  <c r="I8" i="4"/>
</calcChain>
</file>

<file path=xl/sharedStrings.xml><?xml version="1.0" encoding="utf-8"?>
<sst xmlns="http://schemas.openxmlformats.org/spreadsheetml/2006/main" count="236" uniqueCount="119">
  <si>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</si>
  <si>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</si>
  <si>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</si>
  <si>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</si>
  <si>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</si>
  <si>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</si>
  <si>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</si>
  <si>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</si>
  <si>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</si>
  <si>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</si>
  <si>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</si>
  <si>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</si>
  <si>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</si>
  <si>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</si>
  <si>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</si>
  <si>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</si>
  <si>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</si>
  <si>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</si>
  <si>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</si>
  <si>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</si>
  <si>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</si>
  <si>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</si>
  <si>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</si>
  <si>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</si>
  <si>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</si>
  <si>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</si>
  <si>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</si>
  <si>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</si>
  <si>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</si>
  <si>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</si>
  <si>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</si>
  <si>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</si>
  <si>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</si>
  <si>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</si>
  <si>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</si>
  <si>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</si>
  <si>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</si>
  <si>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</si>
  <si>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</si>
  <si>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</si>
  <si>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</si>
  <si>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</si>
  <si>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</si>
  <si>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</si>
  <si>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</si>
  <si>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</si>
  <si>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</si>
  <si>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</si>
  <si>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</si>
  <si>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</si>
  <si>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</si>
  <si>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</si>
  <si>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</si>
  <si>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</si>
  <si>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</si>
  <si>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</si>
  <si>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</si>
  <si>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</si>
  <si>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</si>
  <si>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</si>
  <si>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</si>
  <si>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</si>
  <si>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</si>
  <si>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</si>
  <si>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</si>
  <si>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</si>
  <si>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</si>
  <si>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</si>
  <si>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</si>
  <si>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</si>
  <si>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</si>
  <si>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</si>
  <si>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</si>
  <si>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</si>
  <si>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</si>
  <si>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</si>
  <si>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</si>
  <si>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</si>
  <si>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</si>
  <si>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</si>
  <si>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</si>
  <si>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</si>
  <si>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</si>
  <si>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</si>
  <si>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</si>
  <si>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</si>
  <si>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</si>
  <si>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</si>
  <si>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</si>
  <si>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</si>
  <si>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</si>
  <si>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</si>
  <si>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</si>
  <si>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</si>
  <si>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</si>
  <si>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</si>
  <si>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</si>
  <si>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</si>
  <si>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大玉村</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</si>
  <si>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</si>
  <si>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</si>
  <si>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</si>
  <si>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</si>
  <si>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</si>
  <si>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</si>
  <si>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</si>
  <si>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</si>
  <si>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</si>
  <si>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</si>
  <si>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</si>
  <si>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</si>
  <si>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</si>
  <si>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</si>
  <si>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</si>
  <si>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</si>
  <si>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←書式設定</t>
    <rPh sb="1" eb="3">
      <t>ショシキ</t>
    </rPh>
    <rPh sb="3" eb="5">
      <t>セッテイ</t>
    </rPh>
    <phoneticPr fontId="4"/>
  </si>
  <si>
    <t xml:space="preserve">  施設については、運用開始から稼働してる処理場内の機械類の大規模な修繕が必要で今後さらなる維持管理費が増える事が予想されため計画滝改修工事を進めていく。</t>
    <rPh sb="63" eb="65">
      <t>ケイカク</t>
    </rPh>
    <rPh sb="65" eb="66">
      <t>タキ</t>
    </rPh>
    <phoneticPr fontId="4"/>
  </si>
  <si>
    <t xml:space="preserve">  全体の総括としては、未接続の加入の促進を図り運営状況の改善を図っていく。
　料金体系の見直し値上げについては、随時検討していく。</t>
    <phoneticPr fontId="4"/>
  </si>
  <si>
    <t>　村内３箇所の浄化センターを運用しており村からの繰出し金で起債の利子全額と元金の一部を補填している。
　また使用料は住宅及び集合住宅の建設の増加に伴い例年増加している。料金体系については１世帯当たり月額３，５００円の基本料金に算定人数１人あたり５５０円を加算。</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</si>
</sst>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8A9-46FA-981C-954DEF713125}"/>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0.25</c:v>
                </c:pt>
                <c:pt idx="2">
                  <c:v>0.05</c:v>
                </c:pt>
                <c:pt idx="3">
                  <c:v>0.03</c:v>
                </c:pt>
                <c:pt idx="4">
                  <c:v>0.03</c:v>
                </c:pt>
              </c:numCache>
            </c:numRef>
          </c:val>
          <c:smooth val="0"/>
          <c:extLst>
            <c:ext xmlns:c16="http://schemas.microsoft.com/office/drawing/2014/chart" uri="{C3380CC4-5D6E-409C-BE32-E72D297353CC}">
              <c16:uniqueId val="{00000001-48A9-46FA-981C-954DEF713125}"/>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40.159999999999997</c:v>
                </c:pt>
                <c:pt idx="1">
                  <c:v>42.66</c:v>
                </c:pt>
                <c:pt idx="2">
                  <c:v>47.94</c:v>
                </c:pt>
                <c:pt idx="3">
                  <c:v>43.59</c:v>
                </c:pt>
                <c:pt idx="4">
                  <c:v>43.76</c:v>
                </c:pt>
              </c:numCache>
            </c:numRef>
          </c:val>
          <c:extLst>
            <c:ext xmlns:c16="http://schemas.microsoft.com/office/drawing/2014/chart" uri="{C3380CC4-5D6E-409C-BE32-E72D297353CC}">
              <c16:uniqueId val="{00000000-E1E9-4398-927B-C04342A54EC1}"/>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50.14</c:v>
                </c:pt>
                <c:pt idx="1">
                  <c:v>54.83</c:v>
                </c:pt>
                <c:pt idx="2">
                  <c:v>66.53</c:v>
                </c:pt>
                <c:pt idx="3">
                  <c:v>52.35</c:v>
                </c:pt>
                <c:pt idx="4">
                  <c:v>46.25</c:v>
                </c:pt>
              </c:numCache>
            </c:numRef>
          </c:val>
          <c:smooth val="0"/>
          <c:extLst>
            <c:ext xmlns:c16="http://schemas.microsoft.com/office/drawing/2014/chart" uri="{C3380CC4-5D6E-409C-BE32-E72D297353CC}">
              <c16:uniqueId val="{00000001-E1E9-4398-927B-C04342A54EC1}"/>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59.81</c:v>
                </c:pt>
                <c:pt idx="1">
                  <c:v>61.1</c:v>
                </c:pt>
                <c:pt idx="2">
                  <c:v>62.76</c:v>
                </c:pt>
                <c:pt idx="3">
                  <c:v>81.849999999999994</c:v>
                </c:pt>
                <c:pt idx="4">
                  <c:v>82.23</c:v>
                </c:pt>
              </c:numCache>
            </c:numRef>
          </c:val>
          <c:extLst>
            <c:ext xmlns:c16="http://schemas.microsoft.com/office/drawing/2014/chart" uri="{C3380CC4-5D6E-409C-BE32-E72D297353CC}">
              <c16:uniqueId val="{00000000-154B-4DE5-BAEB-5E80D3EE176A}"/>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84.98</c:v>
                </c:pt>
                <c:pt idx="1">
                  <c:v>84.7</c:v>
                </c:pt>
                <c:pt idx="2">
                  <c:v>84.67</c:v>
                </c:pt>
                <c:pt idx="3">
                  <c:v>84.39</c:v>
                </c:pt>
                <c:pt idx="4">
                  <c:v>83.96</c:v>
                </c:pt>
              </c:numCache>
            </c:numRef>
          </c:val>
          <c:smooth val="0"/>
          <c:extLst>
            <c:ext xmlns:c16="http://schemas.microsoft.com/office/drawing/2014/chart" uri="{C3380CC4-5D6E-409C-BE32-E72D297353CC}">
              <c16:uniqueId val="{00000001-154B-4DE5-BAEB-5E80D3EE176A}"/>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94.62</c:v>
                </c:pt>
                <c:pt idx="1">
                  <c:v>89.73</c:v>
                </c:pt>
                <c:pt idx="2">
                  <c:v>96.48</c:v>
                </c:pt>
                <c:pt idx="3">
                  <c:v>91.21</c:v>
                </c:pt>
                <c:pt idx="4">
                  <c:v>95.73</c:v>
                </c:pt>
              </c:numCache>
            </c:numRef>
          </c:val>
          <c:extLst>
            <c:ext xmlns:c16="http://schemas.microsoft.com/office/drawing/2014/chart" uri="{C3380CC4-5D6E-409C-BE32-E72D297353CC}">
              <c16:uniqueId val="{00000000-68D2-431F-AC87-BAE17D682B1A}"/>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8D2-431F-AC87-BAE17D682B1A}"/>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5D1-4D97-9D3F-5C835964CC5F}"/>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5D1-4D97-9D3F-5C835964CC5F}"/>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09A-406B-A493-FD54A0A36834}"/>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09A-406B-A493-FD54A0A36834}"/>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187-47C1-AFBC-B880B3A4B725}"/>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187-47C1-AFBC-B880B3A4B725}"/>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052-4BB8-8E2D-31E416819C5E}"/>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052-4BB8-8E2D-31E416819C5E}"/>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403-4C6F-86F3-F6349353FBD7}"/>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826.83</c:v>
                </c:pt>
                <c:pt idx="1">
                  <c:v>867.83</c:v>
                </c:pt>
                <c:pt idx="2">
                  <c:v>791.76</c:v>
                </c:pt>
                <c:pt idx="3">
                  <c:v>900.82</c:v>
                </c:pt>
                <c:pt idx="4">
                  <c:v>839.21</c:v>
                </c:pt>
              </c:numCache>
            </c:numRef>
          </c:val>
          <c:smooth val="0"/>
          <c:extLst>
            <c:ext xmlns:c16="http://schemas.microsoft.com/office/drawing/2014/chart" uri="{C3380CC4-5D6E-409C-BE32-E72D297353CC}">
              <c16:uniqueId val="{00000001-A403-4C6F-86F3-F6349353FBD7}"/>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111.58</c:v>
                </c:pt>
                <c:pt idx="1">
                  <c:v>89.48</c:v>
                </c:pt>
                <c:pt idx="2">
                  <c:v>107.3</c:v>
                </c:pt>
                <c:pt idx="3">
                  <c:v>97.61</c:v>
                </c:pt>
                <c:pt idx="4">
                  <c:v>111.02</c:v>
                </c:pt>
              </c:numCache>
            </c:numRef>
          </c:val>
          <c:extLst>
            <c:ext xmlns:c16="http://schemas.microsoft.com/office/drawing/2014/chart" uri="{C3380CC4-5D6E-409C-BE32-E72D297353CC}">
              <c16:uniqueId val="{00000000-344D-444B-A958-0B477B05A2C2}"/>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57.31</c:v>
                </c:pt>
                <c:pt idx="1">
                  <c:v>57.08</c:v>
                </c:pt>
                <c:pt idx="2">
                  <c:v>56.26</c:v>
                </c:pt>
                <c:pt idx="3">
                  <c:v>52.94</c:v>
                </c:pt>
                <c:pt idx="4">
                  <c:v>52.05</c:v>
                </c:pt>
              </c:numCache>
            </c:numRef>
          </c:val>
          <c:smooth val="0"/>
          <c:extLst>
            <c:ext xmlns:c16="http://schemas.microsoft.com/office/drawing/2014/chart" uri="{C3380CC4-5D6E-409C-BE32-E72D297353CC}">
              <c16:uniqueId val="{00000001-344D-444B-A958-0B477B05A2C2}"/>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206.57</c:v>
                </c:pt>
                <c:pt idx="1">
                  <c:v>251.99</c:v>
                </c:pt>
                <c:pt idx="2">
                  <c:v>215.57</c:v>
                </c:pt>
                <c:pt idx="3">
                  <c:v>239.81</c:v>
                </c:pt>
                <c:pt idx="4">
                  <c:v>196.82</c:v>
                </c:pt>
              </c:numCache>
            </c:numRef>
          </c:val>
          <c:extLst>
            <c:ext xmlns:c16="http://schemas.microsoft.com/office/drawing/2014/chart" uri="{C3380CC4-5D6E-409C-BE32-E72D297353CC}">
              <c16:uniqueId val="{00000000-DD95-4056-9EEC-91F7261B994C}"/>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273.52</c:v>
                </c:pt>
                <c:pt idx="1">
                  <c:v>274.99</c:v>
                </c:pt>
                <c:pt idx="2">
                  <c:v>282.08999999999997</c:v>
                </c:pt>
                <c:pt idx="3">
                  <c:v>303.27999999999997</c:v>
                </c:pt>
                <c:pt idx="4">
                  <c:v>301.86</c:v>
                </c:pt>
              </c:numCache>
            </c:numRef>
          </c:val>
          <c:smooth val="0"/>
          <c:extLst>
            <c:ext xmlns:c16="http://schemas.microsoft.com/office/drawing/2014/chart" uri="{C3380CC4-5D6E-409C-BE32-E72D297353CC}">
              <c16:uniqueId val="{00000001-DD95-4056-9EEC-91F7261B994C}"/>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【785.10】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B1" zoomScaleNormal="100" workbookViewId="0">
      <selection activeCell="BL16" sqref="BL16:BZ44"/>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2">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2">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29" t="str">
        <f>データ!H6</f>
        <v>福島県　大玉村</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2">
      <c r="A8" s="2"/>
      <c r="B8" s="34" t="str">
        <f>データ!I6</f>
        <v>法非適用</v>
      </c>
      <c r="C8" s="34"/>
      <c r="D8" s="34"/>
      <c r="E8" s="34"/>
      <c r="F8" s="34"/>
      <c r="G8" s="34"/>
      <c r="H8" s="34"/>
      <c r="I8" s="34" t="str">
        <f>データ!J6</f>
        <v>下水道事業</v>
      </c>
      <c r="J8" s="34"/>
      <c r="K8" s="34"/>
      <c r="L8" s="34"/>
      <c r="M8" s="34"/>
      <c r="N8" s="34"/>
      <c r="O8" s="34"/>
      <c r="P8" s="34" t="str">
        <f>データ!K6</f>
        <v>農業集落排水</v>
      </c>
      <c r="Q8" s="34"/>
      <c r="R8" s="34"/>
      <c r="S8" s="34"/>
      <c r="T8" s="34"/>
      <c r="U8" s="34"/>
      <c r="V8" s="34"/>
      <c r="W8" s="34" t="str">
        <f>データ!L6</f>
        <v>F2</v>
      </c>
      <c r="X8" s="34"/>
      <c r="Y8" s="34"/>
      <c r="Z8" s="34"/>
      <c r="AA8" s="34"/>
      <c r="AB8" s="34"/>
      <c r="AC8" s="34"/>
      <c r="AD8" s="35" t="str">
        <f>データ!$M$6</f>
        <v>非設置</v>
      </c>
      <c r="AE8" s="35"/>
      <c r="AF8" s="35"/>
      <c r="AG8" s="35"/>
      <c r="AH8" s="35"/>
      <c r="AI8" s="35"/>
      <c r="AJ8" s="35"/>
      <c r="AK8" s="3"/>
      <c r="AL8" s="36">
        <f>データ!S6</f>
        <v>8784</v>
      </c>
      <c r="AM8" s="36"/>
      <c r="AN8" s="36"/>
      <c r="AO8" s="36"/>
      <c r="AP8" s="36"/>
      <c r="AQ8" s="36"/>
      <c r="AR8" s="36"/>
      <c r="AS8" s="36"/>
      <c r="AT8" s="37">
        <f>データ!T6</f>
        <v>79.44</v>
      </c>
      <c r="AU8" s="37"/>
      <c r="AV8" s="37"/>
      <c r="AW8" s="37"/>
      <c r="AX8" s="37"/>
      <c r="AY8" s="37"/>
      <c r="AZ8" s="37"/>
      <c r="BA8" s="37"/>
      <c r="BB8" s="37">
        <f>データ!U6</f>
        <v>110.57</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2">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2">
      <c r="A10" s="2"/>
      <c r="B10" s="37" t="str">
        <f>データ!N6</f>
        <v>-</v>
      </c>
      <c r="C10" s="37"/>
      <c r="D10" s="37"/>
      <c r="E10" s="37"/>
      <c r="F10" s="37"/>
      <c r="G10" s="37"/>
      <c r="H10" s="37"/>
      <c r="I10" s="37" t="str">
        <f>データ!O6</f>
        <v>該当数値なし</v>
      </c>
      <c r="J10" s="37"/>
      <c r="K10" s="37"/>
      <c r="L10" s="37"/>
      <c r="M10" s="37"/>
      <c r="N10" s="37"/>
      <c r="O10" s="37"/>
      <c r="P10" s="37">
        <f>データ!P6</f>
        <v>41.84</v>
      </c>
      <c r="Q10" s="37"/>
      <c r="R10" s="37"/>
      <c r="S10" s="37"/>
      <c r="T10" s="37"/>
      <c r="U10" s="37"/>
      <c r="V10" s="37"/>
      <c r="W10" s="37">
        <f>データ!Q6</f>
        <v>100</v>
      </c>
      <c r="X10" s="37"/>
      <c r="Y10" s="37"/>
      <c r="Z10" s="37"/>
      <c r="AA10" s="37"/>
      <c r="AB10" s="37"/>
      <c r="AC10" s="37"/>
      <c r="AD10" s="36">
        <f>データ!R6</f>
        <v>5665</v>
      </c>
      <c r="AE10" s="36"/>
      <c r="AF10" s="36"/>
      <c r="AG10" s="36"/>
      <c r="AH10" s="36"/>
      <c r="AI10" s="36"/>
      <c r="AJ10" s="36"/>
      <c r="AK10" s="2"/>
      <c r="AL10" s="36">
        <f>データ!V6</f>
        <v>3670</v>
      </c>
      <c r="AM10" s="36"/>
      <c r="AN10" s="36"/>
      <c r="AO10" s="36"/>
      <c r="AP10" s="36"/>
      <c r="AQ10" s="36"/>
      <c r="AR10" s="36"/>
      <c r="AS10" s="36"/>
      <c r="AT10" s="37">
        <f>データ!W6</f>
        <v>1.59</v>
      </c>
      <c r="AU10" s="37"/>
      <c r="AV10" s="37"/>
      <c r="AW10" s="37"/>
      <c r="AX10" s="37"/>
      <c r="AY10" s="37"/>
      <c r="AZ10" s="37"/>
      <c r="BA10" s="37"/>
      <c r="BB10" s="37">
        <f>データ!X6</f>
        <v>2308.1799999999998</v>
      </c>
      <c r="BC10" s="37"/>
      <c r="BD10" s="37"/>
      <c r="BE10" s="37"/>
      <c r="BF10" s="37"/>
      <c r="BG10" s="37"/>
      <c r="BH10" s="37"/>
      <c r="BI10" s="37"/>
      <c r="BJ10" s="2"/>
      <c r="BK10" s="2"/>
      <c r="BL10" s="52" t="s">
        <v>22</v>
      </c>
      <c r="BM10" s="53"/>
      <c r="BN10" s="54" t="s">
        <v>23</v>
      </c>
      <c r="BO10" s="54"/>
      <c r="BP10" s="54"/>
      <c r="BQ10" s="54"/>
      <c r="BR10" s="54"/>
      <c r="BS10" s="54"/>
      <c r="BT10" s="54"/>
      <c r="BU10" s="54"/>
      <c r="BV10" s="54"/>
      <c r="BW10" s="54"/>
      <c r="BX10" s="54"/>
      <c r="BY10" s="5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2">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118</v>
      </c>
      <c r="BM16" s="65"/>
      <c r="BN16" s="65"/>
      <c r="BO16" s="65"/>
      <c r="BP16" s="65"/>
      <c r="BQ16" s="65"/>
      <c r="BR16" s="65"/>
      <c r="BS16" s="65"/>
      <c r="BT16" s="65"/>
      <c r="BU16" s="65"/>
      <c r="BV16" s="65"/>
      <c r="BW16" s="65"/>
      <c r="BX16" s="65"/>
      <c r="BY16" s="65"/>
      <c r="BZ16" s="66"/>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116</v>
      </c>
      <c r="BM47" s="65"/>
      <c r="BN47" s="65"/>
      <c r="BO47" s="65"/>
      <c r="BP47" s="65"/>
      <c r="BQ47" s="65"/>
      <c r="BR47" s="65"/>
      <c r="BS47" s="65"/>
      <c r="BT47" s="65"/>
      <c r="BU47" s="65"/>
      <c r="BV47" s="65"/>
      <c r="BW47" s="65"/>
      <c r="BX47" s="65"/>
      <c r="BY47" s="65"/>
      <c r="BZ47" s="66"/>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2">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2">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117</v>
      </c>
      <c r="BM66" s="65"/>
      <c r="BN66" s="65"/>
      <c r="BO66" s="65"/>
      <c r="BP66" s="65"/>
      <c r="BQ66" s="65"/>
      <c r="BR66" s="65"/>
      <c r="BS66" s="65"/>
      <c r="BT66" s="65"/>
      <c r="BU66" s="65"/>
      <c r="BV66" s="65"/>
      <c r="BW66" s="65"/>
      <c r="BX66" s="65"/>
      <c r="BY66" s="65"/>
      <c r="BZ66" s="66"/>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2">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x14ac:dyDescent="0.2">
      <c r="C84" s="2"/>
    </row>
    <row r="85" spans="1:78" hidden="1" x14ac:dyDescent="0.2">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2">
      <c r="B86" s="12"/>
      <c r="C86" s="12"/>
      <c r="D86" s="12"/>
      <c r="E86" s="12" t="str">
        <f>データ!AI6</f>
        <v/>
      </c>
      <c r="F86" s="12" t="s">
        <v>43</v>
      </c>
      <c r="G86" s="12" t="s">
        <v>43</v>
      </c>
      <c r="H86" s="12" t="str">
        <f>データ!BP6</f>
        <v>【785.10】</v>
      </c>
      <c r="I86" s="12" t="str">
        <f>データ!CA6</f>
        <v>【56.93】</v>
      </c>
      <c r="J86" s="12" t="str">
        <f>データ!CL6</f>
        <v>【271.15】</v>
      </c>
      <c r="K86" s="12" t="str">
        <f>データ!CW6</f>
        <v>【49.87】</v>
      </c>
      <c r="L86" s="12" t="str">
        <f>データ!DH6</f>
        <v>【87.54】</v>
      </c>
      <c r="M86" s="12" t="s">
        <v>44</v>
      </c>
      <c r="N86" s="12" t="s">
        <v>44</v>
      </c>
      <c r="O86" s="12" t="str">
        <f>データ!EO6</f>
        <v>【0.02】</v>
      </c>
    </row>
  </sheetData>
  <sheetProtection algorithmName="SHA-512" hashValue="NbC3MmGxV/d29tmotGaNNEEwDAUgH+hKUk8fZSuQ7UYDwIeJpmum78jIhDIsVx5Uk9JNhRxZkpLifCBMPHEnXw==" saltValue="I4CRp4FY4FvyB4OiBOLwpw=="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2" x14ac:dyDescent="0.2"/>
  <cols>
    <col min="2" max="144" width="11.88671875" customWidth="1"/>
  </cols>
  <sheetData>
    <row r="1" spans="1:145" x14ac:dyDescent="0.2">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2">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2">
      <c r="A3" s="14" t="s">
        <v>47</v>
      </c>
      <c r="B3" s="15" t="s">
        <v>48</v>
      </c>
      <c r="C3" s="15" t="s">
        <v>49</v>
      </c>
      <c r="D3" s="15" t="s">
        <v>50</v>
      </c>
      <c r="E3" s="15" t="s">
        <v>51</v>
      </c>
      <c r="F3" s="15" t="s">
        <v>52</v>
      </c>
      <c r="G3" s="15" t="s">
        <v>53</v>
      </c>
      <c r="H3" s="72" t="s">
        <v>54</v>
      </c>
      <c r="I3" s="73"/>
      <c r="J3" s="73"/>
      <c r="K3" s="73"/>
      <c r="L3" s="73"/>
      <c r="M3" s="73"/>
      <c r="N3" s="73"/>
      <c r="O3" s="73"/>
      <c r="P3" s="73"/>
      <c r="Q3" s="73"/>
      <c r="R3" s="73"/>
      <c r="S3" s="73"/>
      <c r="T3" s="73"/>
      <c r="U3" s="73"/>
      <c r="V3" s="73"/>
      <c r="W3" s="73"/>
      <c r="X3" s="74"/>
      <c r="Y3" s="78" t="s">
        <v>55</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56</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5" x14ac:dyDescent="0.2">
      <c r="A4" s="14" t="s">
        <v>57</v>
      </c>
      <c r="B4" s="16"/>
      <c r="C4" s="16"/>
      <c r="D4" s="16"/>
      <c r="E4" s="16"/>
      <c r="F4" s="16"/>
      <c r="G4" s="16"/>
      <c r="H4" s="75"/>
      <c r="I4" s="76"/>
      <c r="J4" s="76"/>
      <c r="K4" s="76"/>
      <c r="L4" s="76"/>
      <c r="M4" s="76"/>
      <c r="N4" s="76"/>
      <c r="O4" s="76"/>
      <c r="P4" s="76"/>
      <c r="Q4" s="76"/>
      <c r="R4" s="76"/>
      <c r="S4" s="76"/>
      <c r="T4" s="76"/>
      <c r="U4" s="76"/>
      <c r="V4" s="76"/>
      <c r="W4" s="76"/>
      <c r="X4" s="77"/>
      <c r="Y4" s="71" t="s">
        <v>58</v>
      </c>
      <c r="Z4" s="71"/>
      <c r="AA4" s="71"/>
      <c r="AB4" s="71"/>
      <c r="AC4" s="71"/>
      <c r="AD4" s="71"/>
      <c r="AE4" s="71"/>
      <c r="AF4" s="71"/>
      <c r="AG4" s="71"/>
      <c r="AH4" s="71"/>
      <c r="AI4" s="71"/>
      <c r="AJ4" s="71" t="s">
        <v>59</v>
      </c>
      <c r="AK4" s="71"/>
      <c r="AL4" s="71"/>
      <c r="AM4" s="71"/>
      <c r="AN4" s="71"/>
      <c r="AO4" s="71"/>
      <c r="AP4" s="71"/>
      <c r="AQ4" s="71"/>
      <c r="AR4" s="71"/>
      <c r="AS4" s="71"/>
      <c r="AT4" s="71"/>
      <c r="AU4" s="71" t="s">
        <v>60</v>
      </c>
      <c r="AV4" s="71"/>
      <c r="AW4" s="71"/>
      <c r="AX4" s="71"/>
      <c r="AY4" s="71"/>
      <c r="AZ4" s="71"/>
      <c r="BA4" s="71"/>
      <c r="BB4" s="71"/>
      <c r="BC4" s="71"/>
      <c r="BD4" s="71"/>
      <c r="BE4" s="71"/>
      <c r="BF4" s="71" t="s">
        <v>61</v>
      </c>
      <c r="BG4" s="71"/>
      <c r="BH4" s="71"/>
      <c r="BI4" s="71"/>
      <c r="BJ4" s="71"/>
      <c r="BK4" s="71"/>
      <c r="BL4" s="71"/>
      <c r="BM4" s="71"/>
      <c r="BN4" s="71"/>
      <c r="BO4" s="71"/>
      <c r="BP4" s="71"/>
      <c r="BQ4" s="71" t="s">
        <v>62</v>
      </c>
      <c r="BR4" s="71"/>
      <c r="BS4" s="71"/>
      <c r="BT4" s="71"/>
      <c r="BU4" s="71"/>
      <c r="BV4" s="71"/>
      <c r="BW4" s="71"/>
      <c r="BX4" s="71"/>
      <c r="BY4" s="71"/>
      <c r="BZ4" s="71"/>
      <c r="CA4" s="71"/>
      <c r="CB4" s="71" t="s">
        <v>63</v>
      </c>
      <c r="CC4" s="71"/>
      <c r="CD4" s="71"/>
      <c r="CE4" s="71"/>
      <c r="CF4" s="71"/>
      <c r="CG4" s="71"/>
      <c r="CH4" s="71"/>
      <c r="CI4" s="71"/>
      <c r="CJ4" s="71"/>
      <c r="CK4" s="71"/>
      <c r="CL4" s="71"/>
      <c r="CM4" s="71" t="s">
        <v>64</v>
      </c>
      <c r="CN4" s="71"/>
      <c r="CO4" s="71"/>
      <c r="CP4" s="71"/>
      <c r="CQ4" s="71"/>
      <c r="CR4" s="71"/>
      <c r="CS4" s="71"/>
      <c r="CT4" s="71"/>
      <c r="CU4" s="71"/>
      <c r="CV4" s="71"/>
      <c r="CW4" s="71"/>
      <c r="CX4" s="71" t="s">
        <v>65</v>
      </c>
      <c r="CY4" s="71"/>
      <c r="CZ4" s="71"/>
      <c r="DA4" s="71"/>
      <c r="DB4" s="71"/>
      <c r="DC4" s="71"/>
      <c r="DD4" s="71"/>
      <c r="DE4" s="71"/>
      <c r="DF4" s="71"/>
      <c r="DG4" s="71"/>
      <c r="DH4" s="71"/>
      <c r="DI4" s="71" t="s">
        <v>66</v>
      </c>
      <c r="DJ4" s="71"/>
      <c r="DK4" s="71"/>
      <c r="DL4" s="71"/>
      <c r="DM4" s="71"/>
      <c r="DN4" s="71"/>
      <c r="DO4" s="71"/>
      <c r="DP4" s="71"/>
      <c r="DQ4" s="71"/>
      <c r="DR4" s="71"/>
      <c r="DS4" s="71"/>
      <c r="DT4" s="71" t="s">
        <v>67</v>
      </c>
      <c r="DU4" s="71"/>
      <c r="DV4" s="71"/>
      <c r="DW4" s="71"/>
      <c r="DX4" s="71"/>
      <c r="DY4" s="71"/>
      <c r="DZ4" s="71"/>
      <c r="EA4" s="71"/>
      <c r="EB4" s="71"/>
      <c r="EC4" s="71"/>
      <c r="ED4" s="71"/>
      <c r="EE4" s="71" t="s">
        <v>68</v>
      </c>
      <c r="EF4" s="71"/>
      <c r="EG4" s="71"/>
      <c r="EH4" s="71"/>
      <c r="EI4" s="71"/>
      <c r="EJ4" s="71"/>
      <c r="EK4" s="71"/>
      <c r="EL4" s="71"/>
      <c r="EM4" s="71"/>
      <c r="EN4" s="71"/>
      <c r="EO4" s="71"/>
    </row>
    <row r="5" spans="1:145" x14ac:dyDescent="0.2">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2">
      <c r="A6" s="14" t="s">
        <v>97</v>
      </c>
      <c r="B6" s="19">
        <f>B7</f>
        <v>2023</v>
      </c>
      <c r="C6" s="19">
        <f t="shared" ref="C6:X6" si="3">C7</f>
        <v>73229</v>
      </c>
      <c r="D6" s="19">
        <f t="shared" si="3"/>
        <v>47</v>
      </c>
      <c r="E6" s="19">
        <f t="shared" si="3"/>
        <v>17</v>
      </c>
      <c r="F6" s="19">
        <f t="shared" si="3"/>
        <v>5</v>
      </c>
      <c r="G6" s="19">
        <f t="shared" si="3"/>
        <v>0</v>
      </c>
      <c r="H6" s="19" t="str">
        <f t="shared" si="3"/>
        <v>福島県　大玉村</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41.84</v>
      </c>
      <c r="Q6" s="20">
        <f t="shared" si="3"/>
        <v>100</v>
      </c>
      <c r="R6" s="20">
        <f t="shared" si="3"/>
        <v>5665</v>
      </c>
      <c r="S6" s="20">
        <f t="shared" si="3"/>
        <v>8784</v>
      </c>
      <c r="T6" s="20">
        <f t="shared" si="3"/>
        <v>79.44</v>
      </c>
      <c r="U6" s="20">
        <f t="shared" si="3"/>
        <v>110.57</v>
      </c>
      <c r="V6" s="20">
        <f t="shared" si="3"/>
        <v>3670</v>
      </c>
      <c r="W6" s="20">
        <f t="shared" si="3"/>
        <v>1.59</v>
      </c>
      <c r="X6" s="20">
        <f t="shared" si="3"/>
        <v>2308.1799999999998</v>
      </c>
      <c r="Y6" s="21">
        <f>IF(Y7="",NA(),Y7)</f>
        <v>94.62</v>
      </c>
      <c r="Z6" s="21">
        <f t="shared" ref="Z6:AH6" si="4">IF(Z7="",NA(),Z7)</f>
        <v>89.73</v>
      </c>
      <c r="AA6" s="21">
        <f t="shared" si="4"/>
        <v>96.48</v>
      </c>
      <c r="AB6" s="21">
        <f t="shared" si="4"/>
        <v>91.21</v>
      </c>
      <c r="AC6" s="21">
        <f t="shared" si="4"/>
        <v>95.73</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826.83</v>
      </c>
      <c r="BL6" s="21">
        <f t="shared" si="7"/>
        <v>867.83</v>
      </c>
      <c r="BM6" s="21">
        <f t="shared" si="7"/>
        <v>791.76</v>
      </c>
      <c r="BN6" s="21">
        <f t="shared" si="7"/>
        <v>900.82</v>
      </c>
      <c r="BO6" s="21">
        <f t="shared" si="7"/>
        <v>839.21</v>
      </c>
      <c r="BP6" s="20" t="str">
        <f>IF(BP7="","",IF(BP7="-","【-】","【"&amp;SUBSTITUTE(TEXT(BP7,"#,##0.00"),"-","△")&amp;"】"))</f>
        <v>【785.10】</v>
      </c>
      <c r="BQ6" s="21">
        <f>IF(BQ7="",NA(),BQ7)</f>
        <v>111.58</v>
      </c>
      <c r="BR6" s="21">
        <f t="shared" ref="BR6:BZ6" si="8">IF(BR7="",NA(),BR7)</f>
        <v>89.48</v>
      </c>
      <c r="BS6" s="21">
        <f t="shared" si="8"/>
        <v>107.3</v>
      </c>
      <c r="BT6" s="21">
        <f t="shared" si="8"/>
        <v>97.61</v>
      </c>
      <c r="BU6" s="21">
        <f t="shared" si="8"/>
        <v>111.02</v>
      </c>
      <c r="BV6" s="21">
        <f t="shared" si="8"/>
        <v>57.31</v>
      </c>
      <c r="BW6" s="21">
        <f t="shared" si="8"/>
        <v>57.08</v>
      </c>
      <c r="BX6" s="21">
        <f t="shared" si="8"/>
        <v>56.26</v>
      </c>
      <c r="BY6" s="21">
        <f t="shared" si="8"/>
        <v>52.94</v>
      </c>
      <c r="BZ6" s="21">
        <f t="shared" si="8"/>
        <v>52.05</v>
      </c>
      <c r="CA6" s="20" t="str">
        <f>IF(CA7="","",IF(CA7="-","【-】","【"&amp;SUBSTITUTE(TEXT(CA7,"#,##0.00"),"-","△")&amp;"】"))</f>
        <v>【56.93】</v>
      </c>
      <c r="CB6" s="21">
        <f>IF(CB7="",NA(),CB7)</f>
        <v>206.57</v>
      </c>
      <c r="CC6" s="21">
        <f t="shared" ref="CC6:CK6" si="9">IF(CC7="",NA(),CC7)</f>
        <v>251.99</v>
      </c>
      <c r="CD6" s="21">
        <f t="shared" si="9"/>
        <v>215.57</v>
      </c>
      <c r="CE6" s="21">
        <f t="shared" si="9"/>
        <v>239.81</v>
      </c>
      <c r="CF6" s="21">
        <f t="shared" si="9"/>
        <v>196.82</v>
      </c>
      <c r="CG6" s="21">
        <f t="shared" si="9"/>
        <v>273.52</v>
      </c>
      <c r="CH6" s="21">
        <f t="shared" si="9"/>
        <v>274.99</v>
      </c>
      <c r="CI6" s="21">
        <f t="shared" si="9"/>
        <v>282.08999999999997</v>
      </c>
      <c r="CJ6" s="21">
        <f t="shared" si="9"/>
        <v>303.27999999999997</v>
      </c>
      <c r="CK6" s="21">
        <f t="shared" si="9"/>
        <v>301.86</v>
      </c>
      <c r="CL6" s="20" t="str">
        <f>IF(CL7="","",IF(CL7="-","【-】","【"&amp;SUBSTITUTE(TEXT(CL7,"#,##0.00"),"-","△")&amp;"】"))</f>
        <v>【271.15】</v>
      </c>
      <c r="CM6" s="21">
        <f>IF(CM7="",NA(),CM7)</f>
        <v>40.159999999999997</v>
      </c>
      <c r="CN6" s="21">
        <f t="shared" ref="CN6:CV6" si="10">IF(CN7="",NA(),CN7)</f>
        <v>42.66</v>
      </c>
      <c r="CO6" s="21">
        <f t="shared" si="10"/>
        <v>47.94</v>
      </c>
      <c r="CP6" s="21">
        <f t="shared" si="10"/>
        <v>43.59</v>
      </c>
      <c r="CQ6" s="21">
        <f t="shared" si="10"/>
        <v>43.76</v>
      </c>
      <c r="CR6" s="21">
        <f t="shared" si="10"/>
        <v>50.14</v>
      </c>
      <c r="CS6" s="21">
        <f t="shared" si="10"/>
        <v>54.83</v>
      </c>
      <c r="CT6" s="21">
        <f t="shared" si="10"/>
        <v>66.53</v>
      </c>
      <c r="CU6" s="21">
        <f t="shared" si="10"/>
        <v>52.35</v>
      </c>
      <c r="CV6" s="21">
        <f t="shared" si="10"/>
        <v>46.25</v>
      </c>
      <c r="CW6" s="20" t="str">
        <f>IF(CW7="","",IF(CW7="-","【-】","【"&amp;SUBSTITUTE(TEXT(CW7,"#,##0.00"),"-","△")&amp;"】"))</f>
        <v>【49.87】</v>
      </c>
      <c r="CX6" s="21">
        <f>IF(CX7="",NA(),CX7)</f>
        <v>59.81</v>
      </c>
      <c r="CY6" s="21">
        <f t="shared" ref="CY6:DG6" si="11">IF(CY7="",NA(),CY7)</f>
        <v>61.1</v>
      </c>
      <c r="CZ6" s="21">
        <f t="shared" si="11"/>
        <v>62.76</v>
      </c>
      <c r="DA6" s="21">
        <f t="shared" si="11"/>
        <v>81.849999999999994</v>
      </c>
      <c r="DB6" s="21">
        <f t="shared" si="11"/>
        <v>82.23</v>
      </c>
      <c r="DC6" s="21">
        <f t="shared" si="11"/>
        <v>84.98</v>
      </c>
      <c r="DD6" s="21">
        <f t="shared" si="11"/>
        <v>84.7</v>
      </c>
      <c r="DE6" s="21">
        <f t="shared" si="11"/>
        <v>84.67</v>
      </c>
      <c r="DF6" s="21">
        <f t="shared" si="11"/>
        <v>84.39</v>
      </c>
      <c r="DG6" s="21">
        <f t="shared" si="11"/>
        <v>83.96</v>
      </c>
      <c r="DH6" s="20" t="str">
        <f>IF(DH7="","",IF(DH7="-","【-】","【"&amp;SUBSTITUTE(TEXT(DH7,"#,##0.00"),"-","△")&amp;"】"))</f>
        <v>【87.54】</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0.02</v>
      </c>
      <c r="EK6" s="21">
        <f t="shared" si="14"/>
        <v>0.25</v>
      </c>
      <c r="EL6" s="21">
        <f t="shared" si="14"/>
        <v>0.05</v>
      </c>
      <c r="EM6" s="21">
        <f t="shared" si="14"/>
        <v>0.03</v>
      </c>
      <c r="EN6" s="21">
        <f t="shared" si="14"/>
        <v>0.03</v>
      </c>
      <c r="EO6" s="20" t="str">
        <f>IF(EO7="","",IF(EO7="-","【-】","【"&amp;SUBSTITUTE(TEXT(EO7,"#,##0.00"),"-","△")&amp;"】"))</f>
        <v>【0.02】</v>
      </c>
    </row>
    <row r="7" spans="1:145" s="22" customFormat="1" x14ac:dyDescent="0.2">
      <c r="A7" s="14"/>
      <c r="B7" s="23">
        <v>2023</v>
      </c>
      <c r="C7" s="23">
        <v>73229</v>
      </c>
      <c r="D7" s="23">
        <v>47</v>
      </c>
      <c r="E7" s="23">
        <v>17</v>
      </c>
      <c r="F7" s="23">
        <v>5</v>
      </c>
      <c r="G7" s="23">
        <v>0</v>
      </c>
      <c r="H7" s="23" t="s">
        <v>98</v>
      </c>
      <c r="I7" s="23" t="s">
        <v>99</v>
      </c>
      <c r="J7" s="23" t="s">
        <v>100</v>
      </c>
      <c r="K7" s="23" t="s">
        <v>101</v>
      </c>
      <c r="L7" s="23" t="s">
        <v>102</v>
      </c>
      <c r="M7" s="23" t="s">
        <v>103</v>
      </c>
      <c r="N7" s="24" t="s">
        <v>104</v>
      </c>
      <c r="O7" s="24" t="s">
        <v>105</v>
      </c>
      <c r="P7" s="24">
        <v>41.84</v>
      </c>
      <c r="Q7" s="24">
        <v>100</v>
      </c>
      <c r="R7" s="24">
        <v>5665</v>
      </c>
      <c r="S7" s="24">
        <v>8784</v>
      </c>
      <c r="T7" s="24">
        <v>79.44</v>
      </c>
      <c r="U7" s="24">
        <v>110.57</v>
      </c>
      <c r="V7" s="24">
        <v>3670</v>
      </c>
      <c r="W7" s="24">
        <v>1.59</v>
      </c>
      <c r="X7" s="24">
        <v>2308.1799999999998</v>
      </c>
      <c r="Y7" s="24">
        <v>94.62</v>
      </c>
      <c r="Z7" s="24">
        <v>89.73</v>
      </c>
      <c r="AA7" s="24">
        <v>96.48</v>
      </c>
      <c r="AB7" s="24">
        <v>91.21</v>
      </c>
      <c r="AC7" s="24">
        <v>95.73</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826.83</v>
      </c>
      <c r="BL7" s="24">
        <v>867.83</v>
      </c>
      <c r="BM7" s="24">
        <v>791.76</v>
      </c>
      <c r="BN7" s="24">
        <v>900.82</v>
      </c>
      <c r="BO7" s="24">
        <v>839.21</v>
      </c>
      <c r="BP7" s="24">
        <v>785.1</v>
      </c>
      <c r="BQ7" s="24">
        <v>111.58</v>
      </c>
      <c r="BR7" s="24">
        <v>89.48</v>
      </c>
      <c r="BS7" s="24">
        <v>107.3</v>
      </c>
      <c r="BT7" s="24">
        <v>97.61</v>
      </c>
      <c r="BU7" s="24">
        <v>111.02</v>
      </c>
      <c r="BV7" s="24">
        <v>57.31</v>
      </c>
      <c r="BW7" s="24">
        <v>57.08</v>
      </c>
      <c r="BX7" s="24">
        <v>56.26</v>
      </c>
      <c r="BY7" s="24">
        <v>52.94</v>
      </c>
      <c r="BZ7" s="24">
        <v>52.05</v>
      </c>
      <c r="CA7" s="24">
        <v>56.93</v>
      </c>
      <c r="CB7" s="24">
        <v>206.57</v>
      </c>
      <c r="CC7" s="24">
        <v>251.99</v>
      </c>
      <c r="CD7" s="24">
        <v>215.57</v>
      </c>
      <c r="CE7" s="24">
        <v>239.81</v>
      </c>
      <c r="CF7" s="24">
        <v>196.82</v>
      </c>
      <c r="CG7" s="24">
        <v>273.52</v>
      </c>
      <c r="CH7" s="24">
        <v>274.99</v>
      </c>
      <c r="CI7" s="24">
        <v>282.08999999999997</v>
      </c>
      <c r="CJ7" s="24">
        <v>303.27999999999997</v>
      </c>
      <c r="CK7" s="24">
        <v>301.86</v>
      </c>
      <c r="CL7" s="24">
        <v>271.14999999999998</v>
      </c>
      <c r="CM7" s="24">
        <v>40.159999999999997</v>
      </c>
      <c r="CN7" s="24">
        <v>42.66</v>
      </c>
      <c r="CO7" s="24">
        <v>47.94</v>
      </c>
      <c r="CP7" s="24">
        <v>43.59</v>
      </c>
      <c r="CQ7" s="24">
        <v>43.76</v>
      </c>
      <c r="CR7" s="24">
        <v>50.14</v>
      </c>
      <c r="CS7" s="24">
        <v>54.83</v>
      </c>
      <c r="CT7" s="24">
        <v>66.53</v>
      </c>
      <c r="CU7" s="24">
        <v>52.35</v>
      </c>
      <c r="CV7" s="24">
        <v>46.25</v>
      </c>
      <c r="CW7" s="24">
        <v>49.87</v>
      </c>
      <c r="CX7" s="24">
        <v>59.81</v>
      </c>
      <c r="CY7" s="24">
        <v>61.1</v>
      </c>
      <c r="CZ7" s="24">
        <v>62.76</v>
      </c>
      <c r="DA7" s="24">
        <v>81.849999999999994</v>
      </c>
      <c r="DB7" s="24">
        <v>82.23</v>
      </c>
      <c r="DC7" s="24">
        <v>84.98</v>
      </c>
      <c r="DD7" s="24">
        <v>84.7</v>
      </c>
      <c r="DE7" s="24">
        <v>84.67</v>
      </c>
      <c r="DF7" s="24">
        <v>84.39</v>
      </c>
      <c r="DG7" s="24">
        <v>83.96</v>
      </c>
      <c r="DH7" s="24">
        <v>87.54</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0.02</v>
      </c>
      <c r="EK7" s="24">
        <v>0.25</v>
      </c>
      <c r="EL7" s="24">
        <v>0.05</v>
      </c>
      <c r="EM7" s="24">
        <v>0.03</v>
      </c>
      <c r="EN7" s="24">
        <v>0.03</v>
      </c>
      <c r="EO7" s="24">
        <v>0.02</v>
      </c>
    </row>
    <row r="8" spans="1:145"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
      <c r="A10" s="26" t="s">
        <v>48</v>
      </c>
      <c r="B10" s="27">
        <f>DATEVALUE($B7-B11&amp;"/1/"&amp;B12)</f>
        <v>36892</v>
      </c>
      <c r="C10" s="27">
        <f t="shared" ref="C10:F10" si="15">DATEVALUE($B7-C11&amp;"/1/"&amp;C12)</f>
        <v>37257</v>
      </c>
      <c r="D10" s="27">
        <f t="shared" si="15"/>
        <v>37623</v>
      </c>
      <c r="E10" s="27">
        <f t="shared" si="15"/>
        <v>37989</v>
      </c>
      <c r="F10" s="27">
        <f t="shared" si="15"/>
        <v>38356</v>
      </c>
    </row>
    <row r="11" spans="1:145" x14ac:dyDescent="0.2">
      <c r="B11">
        <v>22</v>
      </c>
      <c r="C11">
        <v>21</v>
      </c>
      <c r="D11">
        <v>20</v>
      </c>
      <c r="E11">
        <v>19</v>
      </c>
      <c r="F11">
        <v>18</v>
      </c>
      <c r="G11" t="s">
        <v>111</v>
      </c>
    </row>
    <row r="12" spans="1:145" x14ac:dyDescent="0.2">
      <c r="B12">
        <v>1</v>
      </c>
      <c r="C12">
        <v>1</v>
      </c>
      <c r="D12">
        <v>2</v>
      </c>
      <c r="E12">
        <v>3</v>
      </c>
      <c r="F12">
        <v>4</v>
      </c>
      <c r="G12" t="s">
        <v>112</v>
      </c>
    </row>
    <row r="13" spans="1:145" x14ac:dyDescent="0.2">
      <c r="B13" t="s">
        <v>113</v>
      </c>
      <c r="C13" t="s">
        <v>114</v>
      </c>
      <c r="D13" t="s">
        <v>114</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鴫原 絵梨香</cp:lastModifiedBy>
  <dcterms:created xsi:type="dcterms:W3CDTF">2024-12-19T01:42:32Z</dcterms:created>
  <dcterms:modified xsi:type="dcterms:W3CDTF">2025-03-04T04:19:36Z</dcterms:modified>
  <cp:category/>
</cp:coreProperties>
</file>