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xKe8L7k94UVbR3VGYgJo3Vq/U3CZ31EztNCy36/mTCdQuq3b/+GSlcUs7Qeeb7kacO4PjvIcXcCt4TMdtFpTPQ==" workbookSaltValue="7uBFqu54WPCzpNTuc7gxfw==" workbookSpinCount="100000"/>
  <bookViews>
    <workbookView xWindow="0" yWindow="0" windowWidth="23040" windowHeight="9216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<sst xmlns="http://schemas.openxmlformats.org/spreadsheetml/2006/main" xmlns:r="http://schemas.openxmlformats.org/officeDocument/2006/relationships" count="114" uniqueCount="114">
  <si>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⑤経費回収率(％)</t>
  </si>
  <si>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</si>
  <si>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</si>
  <si>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</si>
  <si>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</si>
  <si>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</si>
  <si>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</si>
  <si>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</si>
  <si>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</si>
  <si>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</si>
  <si>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</si>
  <si>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</si>
  <si>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</si>
  <si>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</si>
  <si>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</si>
  <si>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</si>
  <si>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</si>
  <si>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</si>
  <si>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</si>
  <si>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</si>
  <si>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</si>
  <si>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</si>
  <si>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</si>
  <si>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</si>
  <si>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</si>
  <si>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</si>
  <si>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</si>
  <si>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</si>
  <si>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</si>
  <si>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</si>
  <si>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</si>
  <si>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</si>
  <si>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</si>
  <si>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2①</t>
  </si>
  <si>
    <t>類似団体平均値（平均値）</t>
  </si>
  <si>
    <t>【】</t>
  </si>
  <si>
    <t>②管渠老朽化率(％)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</si>
  <si>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</si>
  <si>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</si>
  <si>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</si>
  <si>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</si>
  <si>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</si>
  <si>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</si>
  <si>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</si>
  <si>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</si>
  <si>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</si>
  <si>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</si>
  <si>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</si>
  <si>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</si>
  <si>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</si>
  <si>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</si>
  <si>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</si>
  <si>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</si>
  <si>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</si>
  <si>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</si>
  <si>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</si>
  <si>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</si>
  <si>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</si>
  <si>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</si>
  <si>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</si>
  <si>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</si>
  <si>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</si>
  <si>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</si>
  <si>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</si>
  <si>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</si>
  <si>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</si>
  <si>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</si>
  <si>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</si>
  <si>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</si>
  <si>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</si>
  <si>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</si>
  <si>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</si>
  <si>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</si>
  <si>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</si>
  <si>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</si>
  <si>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</si>
  <si>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</si>
  <si>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Cd1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</si>
  <si>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</si>
  <si>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</si>
  <si>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</si>
  <si>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</si>
  <si>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</si>
  <si>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</si>
  <si>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</si>
  <si>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</si>
  <si>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</si>
  <si>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</si>
  <si>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</si>
  <si>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</si>
  <si>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</si>
  <si>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</si>
  <si>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</si>
  <si>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</si>
  <si>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</si>
  <si>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</si>
  <si>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福島県　相馬市</t>
  </si>
  <si>
    <t>法適用</t>
  </si>
  <si>
    <t>下水道事業</t>
  </si>
  <si>
    <t>公共下水道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</si>
  <si>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</si>
  <si>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</si>
  <si>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</si>
  <si>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</si>
  <si>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</si>
  <si>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</si>
  <si>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</si>
  <si>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</si>
  <si>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</si>
  <si>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</si>
  <si>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</si>
  <si>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①有形固定資産減価償却率
　類似団体平均を下回っているが、供用開始から30年以上経過している管渠施設もあるため、ストックマネジメント計画に基づく点検・調査の結果をもとに、合理的な修繕・改築計画を進めていく予定である。</t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0">
      <t>ヘイキン</t>
    </rPh>
    <rPh sb="21" eb="23">
      <t>シタマワ</t>
    </rPh>
    <rPh sb="29" eb="31">
      <t>キョウヨウ</t>
    </rPh>
    <rPh sb="31" eb="33">
      <t>カイシ</t>
    </rPh>
    <rPh sb="37" eb="40">
      <t>ネンイジョウ</t>
    </rPh>
    <rPh sb="40" eb="42">
      <t>ケイカ</t>
    </rPh>
    <rPh sb="46" eb="48">
      <t>カンキョ</t>
    </rPh>
    <rPh sb="48" eb="50">
      <t>シセツ</t>
    </rPh>
    <rPh sb="66" eb="68">
      <t>ケイカク</t>
    </rPh>
    <rPh sb="69" eb="70">
      <t>モト</t>
    </rPh>
    <rPh sb="72" eb="74">
      <t>テンケン</t>
    </rPh>
    <rPh sb="75" eb="77">
      <t>チョウサ</t>
    </rPh>
    <rPh sb="78" eb="80">
      <t>ケッカ</t>
    </rPh>
    <rPh sb="85" eb="88">
      <t>ゴウリテキ</t>
    </rPh>
    <rPh sb="89" eb="91">
      <t>シュウゼン</t>
    </rPh>
    <rPh sb="92" eb="94">
      <t>カイチク</t>
    </rPh>
    <rPh sb="94" eb="96">
      <t>ケイカク</t>
    </rPh>
    <rPh sb="97" eb="98">
      <t>スス</t>
    </rPh>
    <rPh sb="102" eb="104">
      <t>ヨテイ</t>
    </rPh>
    <phoneticPr fontId="1"/>
  </si>
  <si>
    <t>　引き続き、汚水処理費の削減に取り組みながら、下水道使用料の見直しの検討を進めるなど、今後も、財源確保や維持管理費の適正化のため、コスト意識を持ちながら改善に取り組む予定である。</t>
    <rPh sb="1" eb="2">
      <t>ヒ</t>
    </rPh>
    <rPh sb="3" eb="4">
      <t>ツヅ</t>
    </rPh>
    <rPh sb="6" eb="7">
      <t>キタナ</t>
    </rPh>
    <rPh sb="7" eb="8">
      <t>ミズ</t>
    </rPh>
    <rPh sb="8" eb="11">
      <t>ショリヒ</t>
    </rPh>
    <rPh sb="12" eb="14">
      <t>サクゲン</t>
    </rPh>
    <rPh sb="15" eb="16">
      <t>ト</t>
    </rPh>
    <rPh sb="17" eb="18">
      <t>ク</t>
    </rPh>
    <rPh sb="23" eb="26">
      <t>ゲスイドウ</t>
    </rPh>
    <rPh sb="26" eb="28">
      <t>シヨウ</t>
    </rPh>
    <rPh sb="28" eb="29">
      <t>リョウ</t>
    </rPh>
    <rPh sb="30" eb="32">
      <t>ミナオ</t>
    </rPh>
    <rPh sb="34" eb="36">
      <t>ケントウ</t>
    </rPh>
    <rPh sb="37" eb="38">
      <t>スス</t>
    </rPh>
    <rPh sb="43" eb="45">
      <t>コンゴ</t>
    </rPh>
    <rPh sb="47" eb="49">
      <t>ザイゲン</t>
    </rPh>
    <rPh sb="49" eb="51">
      <t>カクホ</t>
    </rPh>
    <rPh sb="52" eb="54">
      <t>イジ</t>
    </rPh>
    <rPh sb="54" eb="57">
      <t>カンリヒ</t>
    </rPh>
    <rPh sb="58" eb="61">
      <t>テキセイカ</t>
    </rPh>
    <rPh sb="68" eb="70">
      <t>イシキ</t>
    </rPh>
    <rPh sb="71" eb="72">
      <t>モ</t>
    </rPh>
    <rPh sb="76" eb="78">
      <t>カイゼン</t>
    </rPh>
    <rPh sb="79" eb="80">
      <t>ト</t>
    </rPh>
    <rPh sb="81" eb="82">
      <t>ク</t>
    </rPh>
    <rPh sb="83" eb="85">
      <t>ヨテイ</t>
    </rPh>
    <phoneticPr fontId="1"/>
  </si>
  <si>
    <t>令和２年度から地方公営企業法の財務適用を行った。
①経常収支比率
　前年度に引き続き100％を超えており、一定程度の健全性を確保しているが、類似団体平均を若干下回っている。
③流動比率
　年々上昇しているが、類似団体平均を下回っており、支払い能力を高めるためにも、引き続き経営改善を行っていく必要がある。　　　　　　　　　　　　　　　　
④企業債残高対事業規模比率
　類似団体平均を大きく上回っているため、今後使用料の見直しや維持更新費用の平準化等を図る必要がある。　　　　　　　　　　　　　　　　　　　　　　　　
⑤経費回収率
　前年度より微増し、類似団体平均も上回っているが、100％以上となるように今後も汚水処理費の削減等に努める必要がある。
⑥汚水処理原価
　類似団体平均よりも低い値で推移しているが、引き続き維持管理費の削減等に努め、効率的な汚水処理を継続していく必要がある。
⑦施設利用率
　類似団体平均を上回っているが、施設の老朽化や処理水量の動向、有収率の推移等を踏まえながら、適切な施設維持に努める必要がある。
⑧水洗化率
　わずかではあるが、年々増加はしているものの、類似団体平均を若干下回っているため、今後も水洗化率向上への取り組みを行う必要がある。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5">
      <t>ネンド</t>
    </rPh>
    <rPh sb="7" eb="9">
      <t>チホウ</t>
    </rPh>
    <rPh sb="9" eb="11">
      <t>コウエイ</t>
    </rPh>
    <rPh sb="11" eb="13">
      <t>キギョウ</t>
    </rPh>
    <rPh sb="13" eb="14">
      <t>ホウ</t>
    </rPh>
    <rPh sb="15" eb="17">
      <t>ザイム</t>
    </rPh>
    <rPh sb="17" eb="19">
      <t>テキヨウ</t>
    </rPh>
    <rPh sb="20" eb="21">
      <t>オコナ</t>
    </rPh>
    <rPh sb="26" eb="28">
      <t>ケイジョウ</t>
    </rPh>
    <rPh sb="111" eb="113">
      <t>シタマワ</t>
    </rPh>
    <rPh sb="132" eb="133">
      <t>ヒ</t>
    </rPh>
    <rPh sb="134" eb="135">
      <t>ツヅ</t>
    </rPh>
    <rPh sb="170" eb="173">
      <t>キギョウサイ</t>
    </rPh>
    <rPh sb="173" eb="175">
      <t>ザンダカ</t>
    </rPh>
    <rPh sb="175" eb="176">
      <t>タイ</t>
    </rPh>
    <rPh sb="176" eb="178">
      <t>ジギョウ</t>
    </rPh>
    <rPh sb="178" eb="180">
      <t>キボ</t>
    </rPh>
    <rPh sb="180" eb="182">
      <t>ヒリツ</t>
    </rPh>
    <rPh sb="184" eb="186">
      <t>ルイジ</t>
    </rPh>
    <rPh sb="186" eb="188">
      <t>ダンタイ</t>
    </rPh>
    <rPh sb="188" eb="190">
      <t>ヘイキン</t>
    </rPh>
    <rPh sb="191" eb="192">
      <t>オオ</t>
    </rPh>
    <rPh sb="194" eb="196">
      <t>ウワマワ</t>
    </rPh>
    <rPh sb="203" eb="205">
      <t>コンゴ</t>
    </rPh>
    <rPh sb="205" eb="208">
      <t>シヨウリョウ</t>
    </rPh>
    <rPh sb="209" eb="211">
      <t>ミナオ</t>
    </rPh>
    <rPh sb="213" eb="215">
      <t>イジ</t>
    </rPh>
    <rPh sb="215" eb="217">
      <t>コウシン</t>
    </rPh>
    <rPh sb="217" eb="219">
      <t>ヒヨウ</t>
    </rPh>
    <rPh sb="220" eb="223">
      <t>ヘイジュンカ</t>
    </rPh>
    <rPh sb="223" eb="224">
      <t>トウ</t>
    </rPh>
    <rPh sb="225" eb="226">
      <t>ハカ</t>
    </rPh>
    <rPh sb="227" eb="229">
      <t>ヒツヨウ</t>
    </rPh>
    <rPh sb="259" eb="261">
      <t>ケイヒ</t>
    </rPh>
    <rPh sb="261" eb="264">
      <t>カイシュウリツ</t>
    </rPh>
    <rPh sb="266" eb="269">
      <t>ゼンネンド</t>
    </rPh>
    <rPh sb="271" eb="273">
      <t>ビゾウ</t>
    </rPh>
    <rPh sb="275" eb="277">
      <t>ルイジ</t>
    </rPh>
    <rPh sb="277" eb="279">
      <t>ダンタイ</t>
    </rPh>
    <rPh sb="279" eb="281">
      <t>ヘイキン</t>
    </rPh>
    <rPh sb="282" eb="284">
      <t>ウワマワ</t>
    </rPh>
    <rPh sb="294" eb="296">
      <t>イジョウ</t>
    </rPh>
    <rPh sb="302" eb="304">
      <t>コンゴ</t>
    </rPh>
    <rPh sb="305" eb="307">
      <t>オスイ</t>
    </rPh>
    <rPh sb="307" eb="310">
      <t>ショリヒ</t>
    </rPh>
    <rPh sb="311" eb="313">
      <t>サクゲン</t>
    </rPh>
    <rPh sb="313" eb="314">
      <t>トウ</t>
    </rPh>
    <rPh sb="315" eb="316">
      <t>ツト</t>
    </rPh>
    <rPh sb="318" eb="320">
      <t>ヒツヨウ</t>
    </rPh>
    <rPh sb="326" eb="328">
      <t>オスイ</t>
    </rPh>
    <rPh sb="328" eb="330">
      <t>ショリ</t>
    </rPh>
    <rPh sb="330" eb="332">
      <t>ゲンカ</t>
    </rPh>
    <rPh sb="334" eb="336">
      <t>ルイジ</t>
    </rPh>
    <rPh sb="336" eb="338">
      <t>ダンタイ</t>
    </rPh>
    <rPh sb="338" eb="340">
      <t>ヘイキン</t>
    </rPh>
    <rPh sb="343" eb="344">
      <t>ヒク</t>
    </rPh>
    <rPh sb="345" eb="346">
      <t>アタイ</t>
    </rPh>
    <rPh sb="347" eb="349">
      <t>スイイ</t>
    </rPh>
    <rPh sb="355" eb="356">
      <t>ヒ</t>
    </rPh>
    <rPh sb="357" eb="358">
      <t>ツヅ</t>
    </rPh>
    <rPh sb="359" eb="361">
      <t>イジ</t>
    </rPh>
    <rPh sb="361" eb="364">
      <t>カンリヒ</t>
    </rPh>
    <rPh sb="365" eb="367">
      <t>サクゲン</t>
    </rPh>
    <rPh sb="367" eb="368">
      <t>トウ</t>
    </rPh>
    <rPh sb="369" eb="370">
      <t>ツト</t>
    </rPh>
    <rPh sb="372" eb="375">
      <t>コウリツテキ</t>
    </rPh>
    <rPh sb="376" eb="378">
      <t>オスイ</t>
    </rPh>
    <rPh sb="378" eb="380">
      <t>ショリ</t>
    </rPh>
    <rPh sb="381" eb="383">
      <t>ケイゾク</t>
    </rPh>
    <rPh sb="387" eb="389">
      <t>ヒツヨウ</t>
    </rPh>
    <rPh sb="395" eb="397">
      <t>シセツ</t>
    </rPh>
    <rPh sb="397" eb="400">
      <t>リヨウリツ</t>
    </rPh>
    <rPh sb="402" eb="404">
      <t>ルイジ</t>
    </rPh>
    <rPh sb="404" eb="406">
      <t>ダンタイ</t>
    </rPh>
    <rPh sb="406" eb="408">
      <t>ヘイキン</t>
    </rPh>
    <rPh sb="409" eb="411">
      <t>ウワマワ</t>
    </rPh>
    <rPh sb="417" eb="419">
      <t>シセツ</t>
    </rPh>
    <rPh sb="420" eb="423">
      <t>ロウキュウカ</t>
    </rPh>
    <rPh sb="424" eb="426">
      <t>ショリ</t>
    </rPh>
    <rPh sb="426" eb="428">
      <t>スイリョウ</t>
    </rPh>
    <rPh sb="429" eb="431">
      <t>ドウコウ</t>
    </rPh>
    <rPh sb="432" eb="434">
      <t>ユウシュウ</t>
    </rPh>
    <rPh sb="434" eb="435">
      <t>リツ</t>
    </rPh>
    <rPh sb="436" eb="438">
      <t>スイイ</t>
    </rPh>
    <rPh sb="438" eb="439">
      <t>トウ</t>
    </rPh>
    <rPh sb="440" eb="441">
      <t>フ</t>
    </rPh>
    <rPh sb="447" eb="449">
      <t>テキセツ</t>
    </rPh>
    <rPh sb="450" eb="452">
      <t>シセツ</t>
    </rPh>
    <rPh sb="452" eb="454">
      <t>イジ</t>
    </rPh>
    <rPh sb="455" eb="456">
      <t>ツト</t>
    </rPh>
    <rPh sb="458" eb="460">
      <t>ヒツヨウ</t>
    </rPh>
    <rPh sb="466" eb="469">
      <t>スイセンカ</t>
    </rPh>
    <rPh sb="469" eb="470">
      <t>リツ</t>
    </rPh>
    <rPh sb="481" eb="483">
      <t>ネンネン</t>
    </rPh>
    <rPh sb="483" eb="485">
      <t>ゾウカ</t>
    </rPh>
    <rPh sb="494" eb="496">
      <t>ルイジ</t>
    </rPh>
    <rPh sb="496" eb="498">
      <t>ダンタイ</t>
    </rPh>
    <rPh sb="498" eb="500">
      <t>ヘイキン</t>
    </rPh>
    <rPh sb="501" eb="503">
      <t>ジャッカン</t>
    </rPh>
    <rPh sb="503" eb="505">
      <t>シタマワ</t>
    </rPh>
    <rPh sb="512" eb="514">
      <t>コンゴ</t>
    </rPh>
    <rPh sb="515" eb="518">
      <t>スイセンカ</t>
    </rPh>
    <rPh sb="518" eb="519">
      <t>リツ</t>
    </rPh>
    <rPh sb="519" eb="521">
      <t>コウジョウ</t>
    </rPh>
    <rPh sb="523" eb="524">
      <t>ト</t>
    </rPh>
    <rPh sb="525" eb="526">
      <t>ク</t>
    </rPh>
    <rPh sb="528" eb="529">
      <t>オコナ</t>
    </rPh>
    <rPh sb="530" eb="532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</si>
</sst>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9.e-002</c:v>
                </c:pt>
                <c:pt idx="2">
                  <c:v>0.1</c:v>
                </c:pt>
                <c:pt idx="3">
                  <c:v>7.0000000000000007e-002</c:v>
                </c:pt>
                <c:pt idx="4">
                  <c:v>6.e-002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61.81</c:v>
                </c:pt>
                <c:pt idx="2">
                  <c:v>57.86</c:v>
                </c:pt>
                <c:pt idx="3">
                  <c:v>75.97</c:v>
                </c:pt>
                <c:pt idx="4">
                  <c:v>66.77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55.84</c:v>
                </c:pt>
                <c:pt idx="2">
                  <c:v>55.78</c:v>
                </c:pt>
                <c:pt idx="3">
                  <c:v>54.86</c:v>
                </c:pt>
                <c:pt idx="4">
                  <c:v>55.04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84.51</c:v>
                </c:pt>
                <c:pt idx="2">
                  <c:v>86.32</c:v>
                </c:pt>
                <c:pt idx="3">
                  <c:v>88.67</c:v>
                </c:pt>
                <c:pt idx="4">
                  <c:v>89.15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92.34</c:v>
                </c:pt>
                <c:pt idx="2">
                  <c:v>91.78</c:v>
                </c:pt>
                <c:pt idx="3">
                  <c:v>91.37</c:v>
                </c:pt>
                <c:pt idx="4">
                  <c:v>91.92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103.12</c:v>
                </c:pt>
                <c:pt idx="2">
                  <c:v>104.31</c:v>
                </c:pt>
                <c:pt idx="3">
                  <c:v>102.01</c:v>
                </c:pt>
                <c:pt idx="4">
                  <c:v>102.18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105.41</c:v>
                </c:pt>
                <c:pt idx="2">
                  <c:v>104.64</c:v>
                </c:pt>
                <c:pt idx="3">
                  <c:v>105.35</c:v>
                </c:pt>
                <c:pt idx="4">
                  <c:v>106.8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4.57</c:v>
                </c:pt>
                <c:pt idx="2">
                  <c:v>9.14</c:v>
                </c:pt>
                <c:pt idx="3">
                  <c:v>13.11</c:v>
                </c:pt>
                <c:pt idx="4">
                  <c:v>16.91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25.37</c:v>
                </c:pt>
                <c:pt idx="2">
                  <c:v>26.89</c:v>
                </c:pt>
                <c:pt idx="3">
                  <c:v>29.42</c:v>
                </c:pt>
                <c:pt idx="4">
                  <c:v>31.14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0.54</c:v>
                </c:pt>
                <c:pt idx="2">
                  <c:v>0.75</c:v>
                </c:pt>
                <c:pt idx="3">
                  <c:v>0.74</c:v>
                </c:pt>
                <c:pt idx="4">
                  <c:v>0.76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25.86</c:v>
                </c:pt>
                <c:pt idx="2">
                  <c:v>25.76</c:v>
                </c:pt>
                <c:pt idx="3">
                  <c:v>26.07</c:v>
                </c:pt>
                <c:pt idx="4">
                  <c:v>26.89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13.22</c:v>
                </c:pt>
                <c:pt idx="2">
                  <c:v>23.76</c:v>
                </c:pt>
                <c:pt idx="3">
                  <c:v>39.21</c:v>
                </c:pt>
                <c:pt idx="4">
                  <c:v>58.94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58.23</c:v>
                </c:pt>
                <c:pt idx="2">
                  <c:v>65.56</c:v>
                </c:pt>
                <c:pt idx="3">
                  <c:v>65.87</c:v>
                </c:pt>
                <c:pt idx="4">
                  <c:v>77.260000000000005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1387.01</c:v>
                </c:pt>
                <c:pt idx="2">
                  <c:v>1236.1600000000001</c:v>
                </c:pt>
                <c:pt idx="3">
                  <c:v>1317.12</c:v>
                </c:pt>
                <c:pt idx="4">
                  <c:v>1269.01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812.92</c:v>
                </c:pt>
                <c:pt idx="2">
                  <c:v>765.48</c:v>
                </c:pt>
                <c:pt idx="3">
                  <c:v>742.08</c:v>
                </c:pt>
                <c:pt idx="4">
                  <c:v>730.84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92.01</c:v>
                </c:pt>
                <c:pt idx="2">
                  <c:v>91.88</c:v>
                </c:pt>
                <c:pt idx="3">
                  <c:v>89.59</c:v>
                </c:pt>
                <c:pt idx="4">
                  <c:v>91.75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85.4</c:v>
                </c:pt>
                <c:pt idx="2">
                  <c:v>87.8</c:v>
                </c:pt>
                <c:pt idx="3">
                  <c:v>86.51</c:v>
                </c:pt>
                <c:pt idx="4">
                  <c:v>89.17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153.76</c:v>
                </c:pt>
                <c:pt idx="4">
                  <c:v>150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188.57</c:v>
                </c:pt>
                <c:pt idx="2">
                  <c:v>187.69</c:v>
                </c:pt>
                <c:pt idx="3">
                  <c:v>188.24</c:v>
                </c:pt>
                <c:pt idx="4">
                  <c:v>184.85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【78.43】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【630.82】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【58.94】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【138.75】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【41.09】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A16" zoomScale="80" zoomScaleNormal="80" workbookViewId="0">
      <selection activeCell="BL47" sqref="BL47:BZ63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福島県　相馬市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1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14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Cd1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32842</v>
      </c>
      <c r="AM8" s="21"/>
      <c r="AN8" s="21"/>
      <c r="AO8" s="21"/>
      <c r="AP8" s="21"/>
      <c r="AQ8" s="21"/>
      <c r="AR8" s="21"/>
      <c r="AS8" s="21"/>
      <c r="AT8" s="7">
        <f>データ!T6</f>
        <v>554.63</v>
      </c>
      <c r="AU8" s="7"/>
      <c r="AV8" s="7"/>
      <c r="AW8" s="7"/>
      <c r="AX8" s="7"/>
      <c r="AY8" s="7"/>
      <c r="AZ8" s="7"/>
      <c r="BA8" s="7"/>
      <c r="BB8" s="7">
        <f>データ!U6</f>
        <v>59.21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15</v>
      </c>
      <c r="BM8" s="39"/>
      <c r="BN8" s="48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32</v>
      </c>
      <c r="BM9" s="40"/>
      <c r="BN9" s="49" t="s">
        <v>34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64.849999999999994</v>
      </c>
      <c r="J10" s="7"/>
      <c r="K10" s="7"/>
      <c r="L10" s="7"/>
      <c r="M10" s="7"/>
      <c r="N10" s="7"/>
      <c r="O10" s="7"/>
      <c r="P10" s="7">
        <f>データ!P6</f>
        <v>52.98</v>
      </c>
      <c r="Q10" s="7"/>
      <c r="R10" s="7"/>
      <c r="S10" s="7"/>
      <c r="T10" s="7"/>
      <c r="U10" s="7"/>
      <c r="V10" s="7"/>
      <c r="W10" s="7">
        <f>データ!Q6</f>
        <v>71.08</v>
      </c>
      <c r="X10" s="7"/>
      <c r="Y10" s="7"/>
      <c r="Z10" s="7"/>
      <c r="AA10" s="7"/>
      <c r="AB10" s="7"/>
      <c r="AC10" s="7"/>
      <c r="AD10" s="21">
        <f>データ!R6</f>
        <v>2860</v>
      </c>
      <c r="AE10" s="21"/>
      <c r="AF10" s="21"/>
      <c r="AG10" s="21"/>
      <c r="AH10" s="21"/>
      <c r="AI10" s="21"/>
      <c r="AJ10" s="21"/>
      <c r="AK10" s="2"/>
      <c r="AL10" s="21">
        <f>データ!V6</f>
        <v>17221</v>
      </c>
      <c r="AM10" s="21"/>
      <c r="AN10" s="21"/>
      <c r="AO10" s="21"/>
      <c r="AP10" s="21"/>
      <c r="AQ10" s="21"/>
      <c r="AR10" s="21"/>
      <c r="AS10" s="21"/>
      <c r="AT10" s="7">
        <f>データ!W6</f>
        <v>7.92</v>
      </c>
      <c r="AU10" s="7"/>
      <c r="AV10" s="7"/>
      <c r="AW10" s="7"/>
      <c r="AX10" s="7"/>
      <c r="AY10" s="7"/>
      <c r="AZ10" s="7"/>
      <c r="BA10" s="7"/>
      <c r="BB10" s="7">
        <f>データ!X6</f>
        <v>2174.37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35</v>
      </c>
      <c r="BM10" s="41"/>
      <c r="BN10" s="50" t="s">
        <v>37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39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56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57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57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57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57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57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57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57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57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57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57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57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57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57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57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57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57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57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57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57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57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57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57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57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57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57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57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57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57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55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56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6" t="s">
        <v>111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59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59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59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59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59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59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59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59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59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59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59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59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59"/>
    </row>
    <row r="60" spans="1:78" ht="13.5" customHeight="1">
      <c r="A60" s="2"/>
      <c r="B60" s="9" t="s">
        <v>13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59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59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59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7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60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12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55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56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6" t="s">
        <v>112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59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59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59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59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59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59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9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59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59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59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59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59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59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59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59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59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7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60"/>
    </row>
    <row r="83" spans="1:78">
      <c r="C83" s="18" t="s">
        <v>42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40</v>
      </c>
      <c r="I84" s="12" t="s">
        <v>11</v>
      </c>
      <c r="J84" s="12" t="s">
        <v>48</v>
      </c>
      <c r="K84" s="12" t="s">
        <v>49</v>
      </c>
      <c r="L84" s="12" t="s">
        <v>4</v>
      </c>
      <c r="M84" s="12" t="s">
        <v>33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ObVtKesdisEWwpT7/fRhS4n9ROiyjKBDK1+7K/OAa89KF+TEbwYhKu50yRgj9VwMjQNHa39UAFyJib4ZFljBQA==" saltValue="ufSKH53uqgGiLQpOQhQd8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2"/>
  <cols>
    <col min="2" max="144" width="11.88671875" customWidth="1"/>
  </cols>
  <sheetData>
    <row r="1" spans="1:148">
      <c r="A1" t="s">
        <v>54</v>
      </c>
      <c r="Y1" s="80">
        <v>1</v>
      </c>
      <c r="Z1" s="80">
        <v>1</v>
      </c>
      <c r="AA1" s="80">
        <v>1</v>
      </c>
      <c r="AB1" s="80">
        <v>1</v>
      </c>
      <c r="AC1" s="80">
        <v>1</v>
      </c>
      <c r="AD1" s="80">
        <v>1</v>
      </c>
      <c r="AE1" s="80">
        <v>1</v>
      </c>
      <c r="AF1" s="80">
        <v>1</v>
      </c>
      <c r="AG1" s="80">
        <v>1</v>
      </c>
      <c r="AH1" s="80">
        <v>1</v>
      </c>
      <c r="AI1" s="80"/>
      <c r="AJ1" s="80">
        <v>1</v>
      </c>
      <c r="AK1" s="80">
        <v>1</v>
      </c>
      <c r="AL1" s="80">
        <v>1</v>
      </c>
      <c r="AM1" s="80">
        <v>1</v>
      </c>
      <c r="AN1" s="80">
        <v>1</v>
      </c>
      <c r="AO1" s="80">
        <v>1</v>
      </c>
      <c r="AP1" s="80">
        <v>1</v>
      </c>
      <c r="AQ1" s="80">
        <v>1</v>
      </c>
      <c r="AR1" s="80">
        <v>1</v>
      </c>
      <c r="AS1" s="80">
        <v>1</v>
      </c>
      <c r="AT1" s="80"/>
      <c r="AU1" s="80">
        <v>1</v>
      </c>
      <c r="AV1" s="80">
        <v>1</v>
      </c>
      <c r="AW1" s="80">
        <v>1</v>
      </c>
      <c r="AX1" s="80">
        <v>1</v>
      </c>
      <c r="AY1" s="80">
        <v>1</v>
      </c>
      <c r="AZ1" s="80">
        <v>1</v>
      </c>
      <c r="BA1" s="80">
        <v>1</v>
      </c>
      <c r="BB1" s="80">
        <v>1</v>
      </c>
      <c r="BC1" s="80">
        <v>1</v>
      </c>
      <c r="BD1" s="80">
        <v>1</v>
      </c>
      <c r="BE1" s="80"/>
      <c r="BF1" s="80">
        <v>1</v>
      </c>
      <c r="BG1" s="80">
        <v>1</v>
      </c>
      <c r="BH1" s="80">
        <v>1</v>
      </c>
      <c r="BI1" s="80">
        <v>1</v>
      </c>
      <c r="BJ1" s="80">
        <v>1</v>
      </c>
      <c r="BK1" s="80">
        <v>1</v>
      </c>
      <c r="BL1" s="80">
        <v>1</v>
      </c>
      <c r="BM1" s="80">
        <v>1</v>
      </c>
      <c r="BN1" s="80">
        <v>1</v>
      </c>
      <c r="BO1" s="80">
        <v>1</v>
      </c>
      <c r="BP1" s="80"/>
      <c r="BQ1" s="80">
        <v>1</v>
      </c>
      <c r="BR1" s="80">
        <v>1</v>
      </c>
      <c r="BS1" s="80">
        <v>1</v>
      </c>
      <c r="BT1" s="80">
        <v>1</v>
      </c>
      <c r="BU1" s="80">
        <v>1</v>
      </c>
      <c r="BV1" s="80">
        <v>1</v>
      </c>
      <c r="BW1" s="80">
        <v>1</v>
      </c>
      <c r="BX1" s="80">
        <v>1</v>
      </c>
      <c r="BY1" s="80">
        <v>1</v>
      </c>
      <c r="BZ1" s="80">
        <v>1</v>
      </c>
      <c r="CA1" s="80"/>
      <c r="CB1" s="80">
        <v>1</v>
      </c>
      <c r="CC1" s="80">
        <v>1</v>
      </c>
      <c r="CD1" s="80">
        <v>1</v>
      </c>
      <c r="CE1" s="80">
        <v>1</v>
      </c>
      <c r="CF1" s="80">
        <v>1</v>
      </c>
      <c r="CG1" s="80">
        <v>1</v>
      </c>
      <c r="CH1" s="80">
        <v>1</v>
      </c>
      <c r="CI1" s="80">
        <v>1</v>
      </c>
      <c r="CJ1" s="80">
        <v>1</v>
      </c>
      <c r="CK1" s="80">
        <v>1</v>
      </c>
      <c r="CL1" s="80"/>
      <c r="CM1" s="80">
        <v>1</v>
      </c>
      <c r="CN1" s="80">
        <v>1</v>
      </c>
      <c r="CO1" s="80">
        <v>1</v>
      </c>
      <c r="CP1" s="80">
        <v>1</v>
      </c>
      <c r="CQ1" s="80">
        <v>1</v>
      </c>
      <c r="CR1" s="80">
        <v>1</v>
      </c>
      <c r="CS1" s="80">
        <v>1</v>
      </c>
      <c r="CT1" s="80">
        <v>1</v>
      </c>
      <c r="CU1" s="80">
        <v>1</v>
      </c>
      <c r="CV1" s="80">
        <v>1</v>
      </c>
      <c r="CW1" s="80"/>
      <c r="CX1" s="80">
        <v>1</v>
      </c>
      <c r="CY1" s="80">
        <v>1</v>
      </c>
      <c r="CZ1" s="80">
        <v>1</v>
      </c>
      <c r="DA1" s="80">
        <v>1</v>
      </c>
      <c r="DB1" s="80">
        <v>1</v>
      </c>
      <c r="DC1" s="80">
        <v>1</v>
      </c>
      <c r="DD1" s="80">
        <v>1</v>
      </c>
      <c r="DE1" s="80">
        <v>1</v>
      </c>
      <c r="DF1" s="80">
        <v>1</v>
      </c>
      <c r="DG1" s="80">
        <v>1</v>
      </c>
      <c r="DH1" s="80"/>
      <c r="DI1" s="80">
        <v>1</v>
      </c>
      <c r="DJ1" s="80">
        <v>1</v>
      </c>
      <c r="DK1" s="80">
        <v>1</v>
      </c>
      <c r="DL1" s="80">
        <v>1</v>
      </c>
      <c r="DM1" s="80">
        <v>1</v>
      </c>
      <c r="DN1" s="80">
        <v>1</v>
      </c>
      <c r="DO1" s="80">
        <v>1</v>
      </c>
      <c r="DP1" s="80">
        <v>1</v>
      </c>
      <c r="DQ1" s="80">
        <v>1</v>
      </c>
      <c r="DR1" s="80">
        <v>1</v>
      </c>
      <c r="DS1" s="80"/>
      <c r="DT1" s="80">
        <v>1</v>
      </c>
      <c r="DU1" s="80">
        <v>1</v>
      </c>
      <c r="DV1" s="80">
        <v>1</v>
      </c>
      <c r="DW1" s="80">
        <v>1</v>
      </c>
      <c r="DX1" s="80">
        <v>1</v>
      </c>
      <c r="DY1" s="80">
        <v>1</v>
      </c>
      <c r="DZ1" s="80">
        <v>1</v>
      </c>
      <c r="EA1" s="80">
        <v>1</v>
      </c>
      <c r="EB1" s="80">
        <v>1</v>
      </c>
      <c r="EC1" s="80">
        <v>1</v>
      </c>
      <c r="ED1" s="80"/>
      <c r="EE1" s="80">
        <v>1</v>
      </c>
      <c r="EF1" s="80">
        <v>1</v>
      </c>
      <c r="EG1" s="80">
        <v>1</v>
      </c>
      <c r="EH1" s="80">
        <v>1</v>
      </c>
      <c r="EI1" s="80">
        <v>1</v>
      </c>
      <c r="EJ1" s="80">
        <v>1</v>
      </c>
      <c r="EK1" s="80">
        <v>1</v>
      </c>
      <c r="EL1" s="80">
        <v>1</v>
      </c>
      <c r="EM1" s="80">
        <v>1</v>
      </c>
      <c r="EN1" s="80">
        <v>1</v>
      </c>
      <c r="EO1" s="80"/>
    </row>
    <row r="2" spans="1:148">
      <c r="A2" s="62" t="s">
        <v>55</v>
      </c>
      <c r="B2" s="62">
        <f t="shared" ref="B2:EO2" si="0">COLUMN()-1</f>
        <v>1</v>
      </c>
      <c r="C2" s="62">
        <f t="shared" si="0"/>
        <v>2</v>
      </c>
      <c r="D2" s="62">
        <f t="shared" si="0"/>
        <v>3</v>
      </c>
      <c r="E2" s="62">
        <f t="shared" si="0"/>
        <v>4</v>
      </c>
      <c r="F2" s="62">
        <f t="shared" si="0"/>
        <v>5</v>
      </c>
      <c r="G2" s="62">
        <f t="shared" si="0"/>
        <v>6</v>
      </c>
      <c r="H2" s="62">
        <f t="shared" si="0"/>
        <v>7</v>
      </c>
      <c r="I2" s="62">
        <f t="shared" si="0"/>
        <v>8</v>
      </c>
      <c r="J2" s="62">
        <f t="shared" si="0"/>
        <v>9</v>
      </c>
      <c r="K2" s="62">
        <f t="shared" si="0"/>
        <v>10</v>
      </c>
      <c r="L2" s="62">
        <f t="shared" si="0"/>
        <v>11</v>
      </c>
      <c r="M2" s="62">
        <f t="shared" si="0"/>
        <v>12</v>
      </c>
      <c r="N2" s="62">
        <f t="shared" si="0"/>
        <v>13</v>
      </c>
      <c r="O2" s="62">
        <f t="shared" si="0"/>
        <v>14</v>
      </c>
      <c r="P2" s="62">
        <f t="shared" si="0"/>
        <v>15</v>
      </c>
      <c r="Q2" s="62">
        <f t="shared" si="0"/>
        <v>16</v>
      </c>
      <c r="R2" s="62">
        <f t="shared" si="0"/>
        <v>17</v>
      </c>
      <c r="S2" s="62">
        <f t="shared" si="0"/>
        <v>18</v>
      </c>
      <c r="T2" s="62">
        <f t="shared" si="0"/>
        <v>19</v>
      </c>
      <c r="U2" s="62">
        <f t="shared" si="0"/>
        <v>20</v>
      </c>
      <c r="V2" s="62">
        <f t="shared" si="0"/>
        <v>21</v>
      </c>
      <c r="W2" s="62">
        <f t="shared" si="0"/>
        <v>22</v>
      </c>
      <c r="X2" s="62">
        <f t="shared" si="0"/>
        <v>23</v>
      </c>
      <c r="Y2" s="62">
        <f t="shared" si="0"/>
        <v>24</v>
      </c>
      <c r="Z2" s="62">
        <f t="shared" si="0"/>
        <v>25</v>
      </c>
      <c r="AA2" s="62">
        <f t="shared" si="0"/>
        <v>26</v>
      </c>
      <c r="AB2" s="62">
        <f t="shared" si="0"/>
        <v>27</v>
      </c>
      <c r="AC2" s="62">
        <f t="shared" si="0"/>
        <v>28</v>
      </c>
      <c r="AD2" s="62">
        <f t="shared" si="0"/>
        <v>29</v>
      </c>
      <c r="AE2" s="62">
        <f t="shared" si="0"/>
        <v>30</v>
      </c>
      <c r="AF2" s="62">
        <f t="shared" si="0"/>
        <v>31</v>
      </c>
      <c r="AG2" s="62">
        <f t="shared" si="0"/>
        <v>32</v>
      </c>
      <c r="AH2" s="62">
        <f t="shared" si="0"/>
        <v>33</v>
      </c>
      <c r="AI2" s="62">
        <f t="shared" si="0"/>
        <v>34</v>
      </c>
      <c r="AJ2" s="62">
        <f t="shared" si="0"/>
        <v>35</v>
      </c>
      <c r="AK2" s="62">
        <f t="shared" si="0"/>
        <v>36</v>
      </c>
      <c r="AL2" s="62">
        <f t="shared" si="0"/>
        <v>37</v>
      </c>
      <c r="AM2" s="62">
        <f t="shared" si="0"/>
        <v>38</v>
      </c>
      <c r="AN2" s="62">
        <f t="shared" si="0"/>
        <v>39</v>
      </c>
      <c r="AO2" s="62">
        <f t="shared" si="0"/>
        <v>40</v>
      </c>
      <c r="AP2" s="62">
        <f t="shared" si="0"/>
        <v>41</v>
      </c>
      <c r="AQ2" s="62">
        <f t="shared" si="0"/>
        <v>42</v>
      </c>
      <c r="AR2" s="62">
        <f t="shared" si="0"/>
        <v>43</v>
      </c>
      <c r="AS2" s="62">
        <f t="shared" si="0"/>
        <v>44</v>
      </c>
      <c r="AT2" s="62">
        <f t="shared" si="0"/>
        <v>45</v>
      </c>
      <c r="AU2" s="62">
        <f t="shared" si="0"/>
        <v>46</v>
      </c>
      <c r="AV2" s="62">
        <f t="shared" si="0"/>
        <v>47</v>
      </c>
      <c r="AW2" s="62">
        <f t="shared" si="0"/>
        <v>48</v>
      </c>
      <c r="AX2" s="62">
        <f t="shared" si="0"/>
        <v>49</v>
      </c>
      <c r="AY2" s="62">
        <f t="shared" si="0"/>
        <v>50</v>
      </c>
      <c r="AZ2" s="62">
        <f t="shared" si="0"/>
        <v>51</v>
      </c>
      <c r="BA2" s="62">
        <f t="shared" si="0"/>
        <v>52</v>
      </c>
      <c r="BB2" s="62">
        <f t="shared" si="0"/>
        <v>53</v>
      </c>
      <c r="BC2" s="62">
        <f t="shared" si="0"/>
        <v>54</v>
      </c>
      <c r="BD2" s="62">
        <f t="shared" si="0"/>
        <v>55</v>
      </c>
      <c r="BE2" s="62">
        <f t="shared" si="0"/>
        <v>56</v>
      </c>
      <c r="BF2" s="62">
        <f t="shared" si="0"/>
        <v>57</v>
      </c>
      <c r="BG2" s="62">
        <f t="shared" si="0"/>
        <v>58</v>
      </c>
      <c r="BH2" s="62">
        <f t="shared" si="0"/>
        <v>59</v>
      </c>
      <c r="BI2" s="62">
        <f t="shared" si="0"/>
        <v>60</v>
      </c>
      <c r="BJ2" s="62">
        <f t="shared" si="0"/>
        <v>61</v>
      </c>
      <c r="BK2" s="62">
        <f t="shared" si="0"/>
        <v>62</v>
      </c>
      <c r="BL2" s="62">
        <f t="shared" si="0"/>
        <v>63</v>
      </c>
      <c r="BM2" s="62">
        <f t="shared" si="0"/>
        <v>64</v>
      </c>
      <c r="BN2" s="62">
        <f t="shared" si="0"/>
        <v>65</v>
      </c>
      <c r="BO2" s="62">
        <f t="shared" si="0"/>
        <v>66</v>
      </c>
      <c r="BP2" s="62">
        <f t="shared" si="0"/>
        <v>67</v>
      </c>
      <c r="BQ2" s="62">
        <f t="shared" si="0"/>
        <v>68</v>
      </c>
      <c r="BR2" s="62">
        <f t="shared" si="0"/>
        <v>69</v>
      </c>
      <c r="BS2" s="62">
        <f t="shared" si="0"/>
        <v>70</v>
      </c>
      <c r="BT2" s="62">
        <f t="shared" si="0"/>
        <v>71</v>
      </c>
      <c r="BU2" s="62">
        <f t="shared" si="0"/>
        <v>72</v>
      </c>
      <c r="BV2" s="62">
        <f t="shared" si="0"/>
        <v>73</v>
      </c>
      <c r="BW2" s="62">
        <f t="shared" si="0"/>
        <v>74</v>
      </c>
      <c r="BX2" s="62">
        <f t="shared" si="0"/>
        <v>75</v>
      </c>
      <c r="BY2" s="62">
        <f t="shared" si="0"/>
        <v>76</v>
      </c>
      <c r="BZ2" s="62">
        <f t="shared" si="0"/>
        <v>77</v>
      </c>
      <c r="CA2" s="62">
        <f t="shared" si="0"/>
        <v>78</v>
      </c>
      <c r="CB2" s="62">
        <f t="shared" si="0"/>
        <v>79</v>
      </c>
      <c r="CC2" s="62">
        <f t="shared" si="0"/>
        <v>80</v>
      </c>
      <c r="CD2" s="62">
        <f t="shared" si="0"/>
        <v>81</v>
      </c>
      <c r="CE2" s="62">
        <f t="shared" si="0"/>
        <v>82</v>
      </c>
      <c r="CF2" s="62">
        <f t="shared" si="0"/>
        <v>83</v>
      </c>
      <c r="CG2" s="62">
        <f t="shared" si="0"/>
        <v>84</v>
      </c>
      <c r="CH2" s="62">
        <f t="shared" si="0"/>
        <v>85</v>
      </c>
      <c r="CI2" s="62">
        <f t="shared" si="0"/>
        <v>86</v>
      </c>
      <c r="CJ2" s="62">
        <f t="shared" si="0"/>
        <v>87</v>
      </c>
      <c r="CK2" s="62">
        <f t="shared" si="0"/>
        <v>88</v>
      </c>
      <c r="CL2" s="62">
        <f t="shared" si="0"/>
        <v>89</v>
      </c>
      <c r="CM2" s="62">
        <f t="shared" si="0"/>
        <v>90</v>
      </c>
      <c r="CN2" s="62">
        <f t="shared" si="0"/>
        <v>91</v>
      </c>
      <c r="CO2" s="62">
        <f t="shared" si="0"/>
        <v>92</v>
      </c>
      <c r="CP2" s="62">
        <f t="shared" si="0"/>
        <v>93</v>
      </c>
      <c r="CQ2" s="62">
        <f t="shared" si="0"/>
        <v>94</v>
      </c>
      <c r="CR2" s="62">
        <f t="shared" si="0"/>
        <v>95</v>
      </c>
      <c r="CS2" s="62">
        <f t="shared" si="0"/>
        <v>96</v>
      </c>
      <c r="CT2" s="62">
        <f t="shared" si="0"/>
        <v>97</v>
      </c>
      <c r="CU2" s="62">
        <f t="shared" si="0"/>
        <v>98</v>
      </c>
      <c r="CV2" s="62">
        <f t="shared" si="0"/>
        <v>99</v>
      </c>
      <c r="CW2" s="62">
        <f t="shared" si="0"/>
        <v>100</v>
      </c>
      <c r="CX2" s="62">
        <f t="shared" si="0"/>
        <v>101</v>
      </c>
      <c r="CY2" s="62">
        <f t="shared" si="0"/>
        <v>102</v>
      </c>
      <c r="CZ2" s="62">
        <f t="shared" si="0"/>
        <v>103</v>
      </c>
      <c r="DA2" s="62">
        <f t="shared" si="0"/>
        <v>104</v>
      </c>
      <c r="DB2" s="62">
        <f t="shared" si="0"/>
        <v>105</v>
      </c>
      <c r="DC2" s="62">
        <f t="shared" si="0"/>
        <v>106</v>
      </c>
      <c r="DD2" s="62">
        <f t="shared" si="0"/>
        <v>107</v>
      </c>
      <c r="DE2" s="62">
        <f t="shared" si="0"/>
        <v>108</v>
      </c>
      <c r="DF2" s="62">
        <f t="shared" si="0"/>
        <v>109</v>
      </c>
      <c r="DG2" s="62">
        <f t="shared" si="0"/>
        <v>110</v>
      </c>
      <c r="DH2" s="62">
        <f t="shared" si="0"/>
        <v>111</v>
      </c>
      <c r="DI2" s="62">
        <f t="shared" si="0"/>
        <v>112</v>
      </c>
      <c r="DJ2" s="62">
        <f t="shared" si="0"/>
        <v>113</v>
      </c>
      <c r="DK2" s="62">
        <f t="shared" si="0"/>
        <v>114</v>
      </c>
      <c r="DL2" s="62">
        <f t="shared" si="0"/>
        <v>115</v>
      </c>
      <c r="DM2" s="62">
        <f t="shared" si="0"/>
        <v>116</v>
      </c>
      <c r="DN2" s="62">
        <f t="shared" si="0"/>
        <v>117</v>
      </c>
      <c r="DO2" s="62">
        <f t="shared" si="0"/>
        <v>118</v>
      </c>
      <c r="DP2" s="62">
        <f t="shared" si="0"/>
        <v>119</v>
      </c>
      <c r="DQ2" s="62">
        <f t="shared" si="0"/>
        <v>120</v>
      </c>
      <c r="DR2" s="62">
        <f t="shared" si="0"/>
        <v>121</v>
      </c>
      <c r="DS2" s="62">
        <f t="shared" si="0"/>
        <v>122</v>
      </c>
      <c r="DT2" s="62">
        <f t="shared" si="0"/>
        <v>123</v>
      </c>
      <c r="DU2" s="62">
        <f t="shared" si="0"/>
        <v>124</v>
      </c>
      <c r="DV2" s="62">
        <f t="shared" si="0"/>
        <v>125</v>
      </c>
      <c r="DW2" s="62">
        <f t="shared" si="0"/>
        <v>126</v>
      </c>
      <c r="DX2" s="62">
        <f t="shared" si="0"/>
        <v>127</v>
      </c>
      <c r="DY2" s="62">
        <f t="shared" si="0"/>
        <v>128</v>
      </c>
      <c r="DZ2" s="62">
        <f t="shared" si="0"/>
        <v>129</v>
      </c>
      <c r="EA2" s="62">
        <f t="shared" si="0"/>
        <v>130</v>
      </c>
      <c r="EB2" s="62">
        <f t="shared" si="0"/>
        <v>131</v>
      </c>
      <c r="EC2" s="62">
        <f t="shared" si="0"/>
        <v>132</v>
      </c>
      <c r="ED2" s="62">
        <f t="shared" si="0"/>
        <v>133</v>
      </c>
      <c r="EE2" s="62">
        <f t="shared" si="0"/>
        <v>134</v>
      </c>
      <c r="EF2" s="62">
        <f t="shared" si="0"/>
        <v>135</v>
      </c>
      <c r="EG2" s="62">
        <f t="shared" si="0"/>
        <v>136</v>
      </c>
      <c r="EH2" s="62">
        <f t="shared" si="0"/>
        <v>137</v>
      </c>
      <c r="EI2" s="62">
        <f t="shared" si="0"/>
        <v>138</v>
      </c>
      <c r="EJ2" s="62">
        <f t="shared" si="0"/>
        <v>139</v>
      </c>
      <c r="EK2" s="62">
        <f t="shared" si="0"/>
        <v>140</v>
      </c>
      <c r="EL2" s="62">
        <f t="shared" si="0"/>
        <v>141</v>
      </c>
      <c r="EM2" s="62">
        <f t="shared" si="0"/>
        <v>142</v>
      </c>
      <c r="EN2" s="62">
        <f t="shared" si="0"/>
        <v>143</v>
      </c>
      <c r="EO2" s="62">
        <f t="shared" si="0"/>
        <v>144</v>
      </c>
    </row>
    <row r="3" spans="1:148">
      <c r="A3" s="62" t="s">
        <v>20</v>
      </c>
      <c r="B3" s="64" t="s">
        <v>2</v>
      </c>
      <c r="C3" s="64" t="s">
        <v>57</v>
      </c>
      <c r="D3" s="64" t="s">
        <v>58</v>
      </c>
      <c r="E3" s="64" t="s">
        <v>8</v>
      </c>
      <c r="F3" s="64" t="s">
        <v>7</v>
      </c>
      <c r="G3" s="64" t="s">
        <v>25</v>
      </c>
      <c r="H3" s="70" t="s">
        <v>59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8"/>
      <c r="Y3" s="81" t="s">
        <v>52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13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>
      <c r="A4" s="62" t="s">
        <v>60</v>
      </c>
      <c r="B4" s="65"/>
      <c r="C4" s="65"/>
      <c r="D4" s="65"/>
      <c r="E4" s="65"/>
      <c r="F4" s="65"/>
      <c r="G4" s="65"/>
      <c r="H4" s="71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9"/>
      <c r="Y4" s="82" t="s">
        <v>50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44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28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63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36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67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>
      <c r="A5" s="62" t="s">
        <v>68</v>
      </c>
      <c r="B5" s="66"/>
      <c r="C5" s="66"/>
      <c r="D5" s="66"/>
      <c r="E5" s="66"/>
      <c r="F5" s="66"/>
      <c r="G5" s="66"/>
      <c r="H5" s="72" t="s">
        <v>56</v>
      </c>
      <c r="I5" s="72" t="s">
        <v>69</v>
      </c>
      <c r="J5" s="72" t="s">
        <v>70</v>
      </c>
      <c r="K5" s="72" t="s">
        <v>71</v>
      </c>
      <c r="L5" s="72" t="s">
        <v>72</v>
      </c>
      <c r="M5" s="72" t="s">
        <v>6</v>
      </c>
      <c r="N5" s="72" t="s">
        <v>73</v>
      </c>
      <c r="O5" s="72" t="s">
        <v>74</v>
      </c>
      <c r="P5" s="72" t="s">
        <v>75</v>
      </c>
      <c r="Q5" s="72" t="s">
        <v>76</v>
      </c>
      <c r="R5" s="72" t="s">
        <v>78</v>
      </c>
      <c r="S5" s="72" t="s">
        <v>79</v>
      </c>
      <c r="T5" s="72" t="s">
        <v>80</v>
      </c>
      <c r="U5" s="72" t="s">
        <v>64</v>
      </c>
      <c r="V5" s="72" t="s">
        <v>81</v>
      </c>
      <c r="W5" s="72" t="s">
        <v>82</v>
      </c>
      <c r="X5" s="72" t="s">
        <v>83</v>
      </c>
      <c r="Y5" s="72" t="s">
        <v>84</v>
      </c>
      <c r="Z5" s="72" t="s">
        <v>85</v>
      </c>
      <c r="AA5" s="72" t="s">
        <v>86</v>
      </c>
      <c r="AB5" s="72" t="s">
        <v>87</v>
      </c>
      <c r="AC5" s="72" t="s">
        <v>88</v>
      </c>
      <c r="AD5" s="72" t="s">
        <v>90</v>
      </c>
      <c r="AE5" s="72" t="s">
        <v>91</v>
      </c>
      <c r="AF5" s="72" t="s">
        <v>92</v>
      </c>
      <c r="AG5" s="72" t="s">
        <v>93</v>
      </c>
      <c r="AH5" s="72" t="s">
        <v>94</v>
      </c>
      <c r="AI5" s="72" t="s">
        <v>43</v>
      </c>
      <c r="AJ5" s="72" t="s">
        <v>84</v>
      </c>
      <c r="AK5" s="72" t="s">
        <v>85</v>
      </c>
      <c r="AL5" s="72" t="s">
        <v>86</v>
      </c>
      <c r="AM5" s="72" t="s">
        <v>87</v>
      </c>
      <c r="AN5" s="72" t="s">
        <v>88</v>
      </c>
      <c r="AO5" s="72" t="s">
        <v>90</v>
      </c>
      <c r="AP5" s="72" t="s">
        <v>91</v>
      </c>
      <c r="AQ5" s="72" t="s">
        <v>92</v>
      </c>
      <c r="AR5" s="72" t="s">
        <v>93</v>
      </c>
      <c r="AS5" s="72" t="s">
        <v>94</v>
      </c>
      <c r="AT5" s="72" t="s">
        <v>89</v>
      </c>
      <c r="AU5" s="72" t="s">
        <v>84</v>
      </c>
      <c r="AV5" s="72" t="s">
        <v>85</v>
      </c>
      <c r="AW5" s="72" t="s">
        <v>86</v>
      </c>
      <c r="AX5" s="72" t="s">
        <v>87</v>
      </c>
      <c r="AY5" s="72" t="s">
        <v>88</v>
      </c>
      <c r="AZ5" s="72" t="s">
        <v>90</v>
      </c>
      <c r="BA5" s="72" t="s">
        <v>91</v>
      </c>
      <c r="BB5" s="72" t="s">
        <v>92</v>
      </c>
      <c r="BC5" s="72" t="s">
        <v>93</v>
      </c>
      <c r="BD5" s="72" t="s">
        <v>94</v>
      </c>
      <c r="BE5" s="72" t="s">
        <v>89</v>
      </c>
      <c r="BF5" s="72" t="s">
        <v>84</v>
      </c>
      <c r="BG5" s="72" t="s">
        <v>85</v>
      </c>
      <c r="BH5" s="72" t="s">
        <v>86</v>
      </c>
      <c r="BI5" s="72" t="s">
        <v>87</v>
      </c>
      <c r="BJ5" s="72" t="s">
        <v>88</v>
      </c>
      <c r="BK5" s="72" t="s">
        <v>90</v>
      </c>
      <c r="BL5" s="72" t="s">
        <v>91</v>
      </c>
      <c r="BM5" s="72" t="s">
        <v>92</v>
      </c>
      <c r="BN5" s="72" t="s">
        <v>93</v>
      </c>
      <c r="BO5" s="72" t="s">
        <v>94</v>
      </c>
      <c r="BP5" s="72" t="s">
        <v>89</v>
      </c>
      <c r="BQ5" s="72" t="s">
        <v>84</v>
      </c>
      <c r="BR5" s="72" t="s">
        <v>85</v>
      </c>
      <c r="BS5" s="72" t="s">
        <v>86</v>
      </c>
      <c r="BT5" s="72" t="s">
        <v>87</v>
      </c>
      <c r="BU5" s="72" t="s">
        <v>88</v>
      </c>
      <c r="BV5" s="72" t="s">
        <v>90</v>
      </c>
      <c r="BW5" s="72" t="s">
        <v>91</v>
      </c>
      <c r="BX5" s="72" t="s">
        <v>92</v>
      </c>
      <c r="BY5" s="72" t="s">
        <v>93</v>
      </c>
      <c r="BZ5" s="72" t="s">
        <v>94</v>
      </c>
      <c r="CA5" s="72" t="s">
        <v>89</v>
      </c>
      <c r="CB5" s="72" t="s">
        <v>84</v>
      </c>
      <c r="CC5" s="72" t="s">
        <v>85</v>
      </c>
      <c r="CD5" s="72" t="s">
        <v>86</v>
      </c>
      <c r="CE5" s="72" t="s">
        <v>87</v>
      </c>
      <c r="CF5" s="72" t="s">
        <v>88</v>
      </c>
      <c r="CG5" s="72" t="s">
        <v>90</v>
      </c>
      <c r="CH5" s="72" t="s">
        <v>91</v>
      </c>
      <c r="CI5" s="72" t="s">
        <v>92</v>
      </c>
      <c r="CJ5" s="72" t="s">
        <v>93</v>
      </c>
      <c r="CK5" s="72" t="s">
        <v>94</v>
      </c>
      <c r="CL5" s="72" t="s">
        <v>89</v>
      </c>
      <c r="CM5" s="72" t="s">
        <v>84</v>
      </c>
      <c r="CN5" s="72" t="s">
        <v>85</v>
      </c>
      <c r="CO5" s="72" t="s">
        <v>86</v>
      </c>
      <c r="CP5" s="72" t="s">
        <v>87</v>
      </c>
      <c r="CQ5" s="72" t="s">
        <v>88</v>
      </c>
      <c r="CR5" s="72" t="s">
        <v>90</v>
      </c>
      <c r="CS5" s="72" t="s">
        <v>91</v>
      </c>
      <c r="CT5" s="72" t="s">
        <v>92</v>
      </c>
      <c r="CU5" s="72" t="s">
        <v>93</v>
      </c>
      <c r="CV5" s="72" t="s">
        <v>94</v>
      </c>
      <c r="CW5" s="72" t="s">
        <v>89</v>
      </c>
      <c r="CX5" s="72" t="s">
        <v>84</v>
      </c>
      <c r="CY5" s="72" t="s">
        <v>85</v>
      </c>
      <c r="CZ5" s="72" t="s">
        <v>86</v>
      </c>
      <c r="DA5" s="72" t="s">
        <v>87</v>
      </c>
      <c r="DB5" s="72" t="s">
        <v>88</v>
      </c>
      <c r="DC5" s="72" t="s">
        <v>90</v>
      </c>
      <c r="DD5" s="72" t="s">
        <v>91</v>
      </c>
      <c r="DE5" s="72" t="s">
        <v>92</v>
      </c>
      <c r="DF5" s="72" t="s">
        <v>93</v>
      </c>
      <c r="DG5" s="72" t="s">
        <v>94</v>
      </c>
      <c r="DH5" s="72" t="s">
        <v>89</v>
      </c>
      <c r="DI5" s="72" t="s">
        <v>84</v>
      </c>
      <c r="DJ5" s="72" t="s">
        <v>85</v>
      </c>
      <c r="DK5" s="72" t="s">
        <v>86</v>
      </c>
      <c r="DL5" s="72" t="s">
        <v>87</v>
      </c>
      <c r="DM5" s="72" t="s">
        <v>88</v>
      </c>
      <c r="DN5" s="72" t="s">
        <v>90</v>
      </c>
      <c r="DO5" s="72" t="s">
        <v>91</v>
      </c>
      <c r="DP5" s="72" t="s">
        <v>92</v>
      </c>
      <c r="DQ5" s="72" t="s">
        <v>93</v>
      </c>
      <c r="DR5" s="72" t="s">
        <v>94</v>
      </c>
      <c r="DS5" s="72" t="s">
        <v>89</v>
      </c>
      <c r="DT5" s="72" t="s">
        <v>84</v>
      </c>
      <c r="DU5" s="72" t="s">
        <v>85</v>
      </c>
      <c r="DV5" s="72" t="s">
        <v>86</v>
      </c>
      <c r="DW5" s="72" t="s">
        <v>87</v>
      </c>
      <c r="DX5" s="72" t="s">
        <v>88</v>
      </c>
      <c r="DY5" s="72" t="s">
        <v>90</v>
      </c>
      <c r="DZ5" s="72" t="s">
        <v>91</v>
      </c>
      <c r="EA5" s="72" t="s">
        <v>92</v>
      </c>
      <c r="EB5" s="72" t="s">
        <v>93</v>
      </c>
      <c r="EC5" s="72" t="s">
        <v>94</v>
      </c>
      <c r="ED5" s="72" t="s">
        <v>89</v>
      </c>
      <c r="EE5" s="72" t="s">
        <v>84</v>
      </c>
      <c r="EF5" s="72" t="s">
        <v>85</v>
      </c>
      <c r="EG5" s="72" t="s">
        <v>86</v>
      </c>
      <c r="EH5" s="72" t="s">
        <v>87</v>
      </c>
      <c r="EI5" s="72" t="s">
        <v>88</v>
      </c>
      <c r="EJ5" s="72" t="s">
        <v>90</v>
      </c>
      <c r="EK5" s="72" t="s">
        <v>91</v>
      </c>
      <c r="EL5" s="72" t="s">
        <v>92</v>
      </c>
      <c r="EM5" s="72" t="s">
        <v>93</v>
      </c>
      <c r="EN5" s="72" t="s">
        <v>94</v>
      </c>
      <c r="EO5" s="72" t="s">
        <v>89</v>
      </c>
    </row>
    <row r="6" spans="1:148" s="61" customFormat="1">
      <c r="A6" s="62" t="s">
        <v>95</v>
      </c>
      <c r="B6" s="67">
        <f t="shared" ref="B6:X6" si="1">B7</f>
        <v>2023</v>
      </c>
      <c r="C6" s="67">
        <f t="shared" si="1"/>
        <v>72095</v>
      </c>
      <c r="D6" s="67">
        <f t="shared" si="1"/>
        <v>46</v>
      </c>
      <c r="E6" s="67">
        <f t="shared" si="1"/>
        <v>17</v>
      </c>
      <c r="F6" s="67">
        <f t="shared" si="1"/>
        <v>1</v>
      </c>
      <c r="G6" s="67">
        <f t="shared" si="1"/>
        <v>0</v>
      </c>
      <c r="H6" s="67" t="str">
        <f t="shared" si="1"/>
        <v>福島県　相馬市</v>
      </c>
      <c r="I6" s="67" t="str">
        <f t="shared" si="1"/>
        <v>法適用</v>
      </c>
      <c r="J6" s="67" t="str">
        <f t="shared" si="1"/>
        <v>下水道事業</v>
      </c>
      <c r="K6" s="67" t="str">
        <f t="shared" si="1"/>
        <v>公共下水道</v>
      </c>
      <c r="L6" s="67" t="str">
        <f t="shared" si="1"/>
        <v>Cd1</v>
      </c>
      <c r="M6" s="67" t="str">
        <f t="shared" si="1"/>
        <v>非設置</v>
      </c>
      <c r="N6" s="75" t="str">
        <f t="shared" si="1"/>
        <v>-</v>
      </c>
      <c r="O6" s="75">
        <f t="shared" si="1"/>
        <v>64.849999999999994</v>
      </c>
      <c r="P6" s="75">
        <f t="shared" si="1"/>
        <v>52.98</v>
      </c>
      <c r="Q6" s="75">
        <f t="shared" si="1"/>
        <v>71.08</v>
      </c>
      <c r="R6" s="75">
        <f t="shared" si="1"/>
        <v>2860</v>
      </c>
      <c r="S6" s="75">
        <f t="shared" si="1"/>
        <v>32842</v>
      </c>
      <c r="T6" s="75">
        <f t="shared" si="1"/>
        <v>554.63</v>
      </c>
      <c r="U6" s="75">
        <f t="shared" si="1"/>
        <v>59.21</v>
      </c>
      <c r="V6" s="75">
        <f t="shared" si="1"/>
        <v>17221</v>
      </c>
      <c r="W6" s="75">
        <f t="shared" si="1"/>
        <v>7.92</v>
      </c>
      <c r="X6" s="75">
        <f t="shared" si="1"/>
        <v>2174.37</v>
      </c>
      <c r="Y6" s="83" t="str">
        <f t="shared" ref="Y6:AH6" si="2">IF(Y7="",NA(),Y7)</f>
        <v>-</v>
      </c>
      <c r="Z6" s="83">
        <f t="shared" si="2"/>
        <v>103.12</v>
      </c>
      <c r="AA6" s="83">
        <f t="shared" si="2"/>
        <v>104.31</v>
      </c>
      <c r="AB6" s="83">
        <f t="shared" si="2"/>
        <v>102.01</v>
      </c>
      <c r="AC6" s="83">
        <f t="shared" si="2"/>
        <v>102.18</v>
      </c>
      <c r="AD6" s="83" t="str">
        <f t="shared" si="2"/>
        <v>-</v>
      </c>
      <c r="AE6" s="83">
        <f t="shared" si="2"/>
        <v>105.41</v>
      </c>
      <c r="AF6" s="83">
        <f t="shared" si="2"/>
        <v>104.64</v>
      </c>
      <c r="AG6" s="83">
        <f t="shared" si="2"/>
        <v>105.35</v>
      </c>
      <c r="AH6" s="83">
        <f t="shared" si="2"/>
        <v>106.8</v>
      </c>
      <c r="AI6" s="75" t="str">
        <f>IF(AI7="","",IF(AI7="-","【-】","【"&amp;SUBSTITUTE(TEXT(AI7,"#,##0.00"),"-","△")&amp;"】"))</f>
        <v>【105.91】</v>
      </c>
      <c r="AJ6" s="83" t="str">
        <f t="shared" ref="AJ6:AS6" si="3">IF(AJ7="",NA(),AJ7)</f>
        <v>-</v>
      </c>
      <c r="AK6" s="75">
        <f t="shared" si="3"/>
        <v>0</v>
      </c>
      <c r="AL6" s="75">
        <f t="shared" si="3"/>
        <v>0</v>
      </c>
      <c r="AM6" s="75">
        <f t="shared" si="3"/>
        <v>0</v>
      </c>
      <c r="AN6" s="75">
        <f t="shared" si="3"/>
        <v>0</v>
      </c>
      <c r="AO6" s="83" t="str">
        <f t="shared" si="3"/>
        <v>-</v>
      </c>
      <c r="AP6" s="83">
        <f t="shared" si="3"/>
        <v>25.86</v>
      </c>
      <c r="AQ6" s="83">
        <f t="shared" si="3"/>
        <v>25.76</v>
      </c>
      <c r="AR6" s="83">
        <f t="shared" si="3"/>
        <v>26.07</v>
      </c>
      <c r="AS6" s="83">
        <f t="shared" si="3"/>
        <v>26.89</v>
      </c>
      <c r="AT6" s="75" t="str">
        <f>IF(AT7="","",IF(AT7="-","【-】","【"&amp;SUBSTITUTE(TEXT(AT7,"#,##0.00"),"-","△")&amp;"】"))</f>
        <v>【3.03】</v>
      </c>
      <c r="AU6" s="83" t="str">
        <f t="shared" ref="AU6:BD6" si="4">IF(AU7="",NA(),AU7)</f>
        <v>-</v>
      </c>
      <c r="AV6" s="83">
        <f t="shared" si="4"/>
        <v>13.22</v>
      </c>
      <c r="AW6" s="83">
        <f t="shared" si="4"/>
        <v>23.76</v>
      </c>
      <c r="AX6" s="83">
        <f t="shared" si="4"/>
        <v>39.21</v>
      </c>
      <c r="AY6" s="83">
        <f t="shared" si="4"/>
        <v>58.94</v>
      </c>
      <c r="AZ6" s="83" t="str">
        <f t="shared" si="4"/>
        <v>-</v>
      </c>
      <c r="BA6" s="83">
        <f t="shared" si="4"/>
        <v>58.23</v>
      </c>
      <c r="BB6" s="83">
        <f t="shared" si="4"/>
        <v>65.56</v>
      </c>
      <c r="BC6" s="83">
        <f t="shared" si="4"/>
        <v>65.87</v>
      </c>
      <c r="BD6" s="83">
        <f t="shared" si="4"/>
        <v>77.260000000000005</v>
      </c>
      <c r="BE6" s="75" t="str">
        <f>IF(BE7="","",IF(BE7="-","【-】","【"&amp;SUBSTITUTE(TEXT(BE7,"#,##0.00"),"-","△")&amp;"】"))</f>
        <v>【78.43】</v>
      </c>
      <c r="BF6" s="83" t="str">
        <f t="shared" ref="BF6:BO6" si="5">IF(BF7="",NA(),BF7)</f>
        <v>-</v>
      </c>
      <c r="BG6" s="83">
        <f t="shared" si="5"/>
        <v>1387.01</v>
      </c>
      <c r="BH6" s="83">
        <f t="shared" si="5"/>
        <v>1236.1600000000001</v>
      </c>
      <c r="BI6" s="83">
        <f t="shared" si="5"/>
        <v>1317.12</v>
      </c>
      <c r="BJ6" s="83">
        <f t="shared" si="5"/>
        <v>1269.01</v>
      </c>
      <c r="BK6" s="83" t="str">
        <f t="shared" si="5"/>
        <v>-</v>
      </c>
      <c r="BL6" s="83">
        <f t="shared" si="5"/>
        <v>812.92</v>
      </c>
      <c r="BM6" s="83">
        <f t="shared" si="5"/>
        <v>765.48</v>
      </c>
      <c r="BN6" s="83">
        <f t="shared" si="5"/>
        <v>742.08</v>
      </c>
      <c r="BO6" s="83">
        <f t="shared" si="5"/>
        <v>730.84</v>
      </c>
      <c r="BP6" s="75" t="str">
        <f>IF(BP7="","",IF(BP7="-","【-】","【"&amp;SUBSTITUTE(TEXT(BP7,"#,##0.00"),"-","△")&amp;"】"))</f>
        <v>【630.82】</v>
      </c>
      <c r="BQ6" s="83" t="str">
        <f t="shared" ref="BQ6:BZ6" si="6">IF(BQ7="",NA(),BQ7)</f>
        <v>-</v>
      </c>
      <c r="BR6" s="83">
        <f t="shared" si="6"/>
        <v>92.01</v>
      </c>
      <c r="BS6" s="83">
        <f t="shared" si="6"/>
        <v>91.88</v>
      </c>
      <c r="BT6" s="83">
        <f t="shared" si="6"/>
        <v>89.59</v>
      </c>
      <c r="BU6" s="83">
        <f t="shared" si="6"/>
        <v>91.75</v>
      </c>
      <c r="BV6" s="83" t="str">
        <f t="shared" si="6"/>
        <v>-</v>
      </c>
      <c r="BW6" s="83">
        <f t="shared" si="6"/>
        <v>85.4</v>
      </c>
      <c r="BX6" s="83">
        <f t="shared" si="6"/>
        <v>87.8</v>
      </c>
      <c r="BY6" s="83">
        <f t="shared" si="6"/>
        <v>86.51</v>
      </c>
      <c r="BZ6" s="83">
        <f t="shared" si="6"/>
        <v>89.17</v>
      </c>
      <c r="CA6" s="75" t="str">
        <f>IF(CA7="","",IF(CA7="-","【-】","【"&amp;SUBSTITUTE(TEXT(CA7,"#,##0.00"),"-","△")&amp;"】"))</f>
        <v>【97.81】</v>
      </c>
      <c r="CB6" s="83" t="str">
        <f t="shared" ref="CB6:CK6" si="7">IF(CB7="",NA(),CB7)</f>
        <v>-</v>
      </c>
      <c r="CC6" s="83">
        <f t="shared" si="7"/>
        <v>150</v>
      </c>
      <c r="CD6" s="83">
        <f t="shared" si="7"/>
        <v>150</v>
      </c>
      <c r="CE6" s="83">
        <f t="shared" si="7"/>
        <v>153.76</v>
      </c>
      <c r="CF6" s="83">
        <f t="shared" si="7"/>
        <v>150</v>
      </c>
      <c r="CG6" s="83" t="str">
        <f t="shared" si="7"/>
        <v>-</v>
      </c>
      <c r="CH6" s="83">
        <f t="shared" si="7"/>
        <v>188.57</v>
      </c>
      <c r="CI6" s="83">
        <f t="shared" si="7"/>
        <v>187.69</v>
      </c>
      <c r="CJ6" s="83">
        <f t="shared" si="7"/>
        <v>188.24</v>
      </c>
      <c r="CK6" s="83">
        <f t="shared" si="7"/>
        <v>184.85</v>
      </c>
      <c r="CL6" s="75" t="str">
        <f>IF(CL7="","",IF(CL7="-","【-】","【"&amp;SUBSTITUTE(TEXT(CL7,"#,##0.00"),"-","△")&amp;"】"))</f>
        <v>【138.75】</v>
      </c>
      <c r="CM6" s="83" t="str">
        <f t="shared" ref="CM6:CV6" si="8">IF(CM7="",NA(),CM7)</f>
        <v>-</v>
      </c>
      <c r="CN6" s="83">
        <f t="shared" si="8"/>
        <v>61.81</v>
      </c>
      <c r="CO6" s="83">
        <f t="shared" si="8"/>
        <v>57.86</v>
      </c>
      <c r="CP6" s="83">
        <f t="shared" si="8"/>
        <v>75.97</v>
      </c>
      <c r="CQ6" s="83">
        <f t="shared" si="8"/>
        <v>66.77</v>
      </c>
      <c r="CR6" s="83" t="str">
        <f t="shared" si="8"/>
        <v>-</v>
      </c>
      <c r="CS6" s="83">
        <f t="shared" si="8"/>
        <v>55.84</v>
      </c>
      <c r="CT6" s="83">
        <f t="shared" si="8"/>
        <v>55.78</v>
      </c>
      <c r="CU6" s="83">
        <f t="shared" si="8"/>
        <v>54.86</v>
      </c>
      <c r="CV6" s="83">
        <f t="shared" si="8"/>
        <v>55.04</v>
      </c>
      <c r="CW6" s="75" t="str">
        <f>IF(CW7="","",IF(CW7="-","【-】","【"&amp;SUBSTITUTE(TEXT(CW7,"#,##0.00"),"-","△")&amp;"】"))</f>
        <v>【58.94】</v>
      </c>
      <c r="CX6" s="83" t="str">
        <f t="shared" ref="CX6:DG6" si="9">IF(CX7="",NA(),CX7)</f>
        <v>-</v>
      </c>
      <c r="CY6" s="83">
        <f t="shared" si="9"/>
        <v>84.51</v>
      </c>
      <c r="CZ6" s="83">
        <f t="shared" si="9"/>
        <v>86.32</v>
      </c>
      <c r="DA6" s="83">
        <f t="shared" si="9"/>
        <v>88.67</v>
      </c>
      <c r="DB6" s="83">
        <f t="shared" si="9"/>
        <v>89.15</v>
      </c>
      <c r="DC6" s="83" t="str">
        <f t="shared" si="9"/>
        <v>-</v>
      </c>
      <c r="DD6" s="83">
        <f t="shared" si="9"/>
        <v>92.34</v>
      </c>
      <c r="DE6" s="83">
        <f t="shared" si="9"/>
        <v>91.78</v>
      </c>
      <c r="DF6" s="83">
        <f t="shared" si="9"/>
        <v>91.37</v>
      </c>
      <c r="DG6" s="83">
        <f t="shared" si="9"/>
        <v>91.92</v>
      </c>
      <c r="DH6" s="75" t="str">
        <f>IF(DH7="","",IF(DH7="-","【-】","【"&amp;SUBSTITUTE(TEXT(DH7,"#,##0.00"),"-","△")&amp;"】"))</f>
        <v>【95.91】</v>
      </c>
      <c r="DI6" s="83" t="str">
        <f t="shared" ref="DI6:DR6" si="10">IF(DI7="",NA(),DI7)</f>
        <v>-</v>
      </c>
      <c r="DJ6" s="83">
        <f t="shared" si="10"/>
        <v>4.57</v>
      </c>
      <c r="DK6" s="83">
        <f t="shared" si="10"/>
        <v>9.14</v>
      </c>
      <c r="DL6" s="83">
        <f t="shared" si="10"/>
        <v>13.11</v>
      </c>
      <c r="DM6" s="83">
        <f t="shared" si="10"/>
        <v>16.91</v>
      </c>
      <c r="DN6" s="83" t="str">
        <f t="shared" si="10"/>
        <v>-</v>
      </c>
      <c r="DO6" s="83">
        <f t="shared" si="10"/>
        <v>25.37</v>
      </c>
      <c r="DP6" s="83">
        <f t="shared" si="10"/>
        <v>26.89</v>
      </c>
      <c r="DQ6" s="83">
        <f t="shared" si="10"/>
        <v>29.42</v>
      </c>
      <c r="DR6" s="83">
        <f t="shared" si="10"/>
        <v>31.14</v>
      </c>
      <c r="DS6" s="75" t="str">
        <f>IF(DS7="","",IF(DS7="-","【-】","【"&amp;SUBSTITUTE(TEXT(DS7,"#,##0.00"),"-","△")&amp;"】"))</f>
        <v>【41.09】</v>
      </c>
      <c r="DT6" s="83" t="str">
        <f t="shared" ref="DT6:EC6" si="11">IF(DT7="",NA(),DT7)</f>
        <v>-</v>
      </c>
      <c r="DU6" s="75">
        <f t="shared" si="11"/>
        <v>0</v>
      </c>
      <c r="DV6" s="75">
        <f t="shared" si="11"/>
        <v>0</v>
      </c>
      <c r="DW6" s="75">
        <f t="shared" si="11"/>
        <v>0</v>
      </c>
      <c r="DX6" s="75">
        <f t="shared" si="11"/>
        <v>0</v>
      </c>
      <c r="DY6" s="83" t="str">
        <f t="shared" si="11"/>
        <v>-</v>
      </c>
      <c r="DZ6" s="83">
        <f t="shared" si="11"/>
        <v>0.54</v>
      </c>
      <c r="EA6" s="83">
        <f t="shared" si="11"/>
        <v>0.75</v>
      </c>
      <c r="EB6" s="83">
        <f t="shared" si="11"/>
        <v>0.74</v>
      </c>
      <c r="EC6" s="83">
        <f t="shared" si="11"/>
        <v>0.76</v>
      </c>
      <c r="ED6" s="75" t="str">
        <f>IF(ED7="","",IF(ED7="-","【-】","【"&amp;SUBSTITUTE(TEXT(ED7,"#,##0.00"),"-","△")&amp;"】"))</f>
        <v>【8.68】</v>
      </c>
      <c r="EE6" s="83" t="str">
        <f t="shared" ref="EE6:EN6" si="12">IF(EE7="",NA(),EE7)</f>
        <v>-</v>
      </c>
      <c r="EF6" s="75">
        <f t="shared" si="12"/>
        <v>0</v>
      </c>
      <c r="EG6" s="75">
        <f t="shared" si="12"/>
        <v>0</v>
      </c>
      <c r="EH6" s="75">
        <f t="shared" si="12"/>
        <v>0</v>
      </c>
      <c r="EI6" s="75">
        <f t="shared" si="12"/>
        <v>0</v>
      </c>
      <c r="EJ6" s="83" t="str">
        <f t="shared" si="12"/>
        <v>-</v>
      </c>
      <c r="EK6" s="83">
        <f t="shared" si="12"/>
        <v>9.e-002</v>
      </c>
      <c r="EL6" s="83">
        <f t="shared" si="12"/>
        <v>0.1</v>
      </c>
      <c r="EM6" s="83">
        <f t="shared" si="12"/>
        <v>7.0000000000000007e-002</v>
      </c>
      <c r="EN6" s="83">
        <f t="shared" si="12"/>
        <v>6.e-002</v>
      </c>
      <c r="EO6" s="75" t="str">
        <f>IF(EO7="","",IF(EO7="-","【-】","【"&amp;SUBSTITUTE(TEXT(EO7,"#,##0.00"),"-","△")&amp;"】"))</f>
        <v>【0.22】</v>
      </c>
    </row>
    <row r="7" spans="1:148" s="61" customFormat="1">
      <c r="A7" s="62"/>
      <c r="B7" s="68">
        <v>2023</v>
      </c>
      <c r="C7" s="68">
        <v>72095</v>
      </c>
      <c r="D7" s="68">
        <v>46</v>
      </c>
      <c r="E7" s="68">
        <v>17</v>
      </c>
      <c r="F7" s="68">
        <v>1</v>
      </c>
      <c r="G7" s="68">
        <v>0</v>
      </c>
      <c r="H7" s="68" t="s">
        <v>96</v>
      </c>
      <c r="I7" s="68" t="s">
        <v>97</v>
      </c>
      <c r="J7" s="68" t="s">
        <v>98</v>
      </c>
      <c r="K7" s="68" t="s">
        <v>99</v>
      </c>
      <c r="L7" s="68" t="s">
        <v>77</v>
      </c>
      <c r="M7" s="68" t="s">
        <v>100</v>
      </c>
      <c r="N7" s="76" t="s">
        <v>101</v>
      </c>
      <c r="O7" s="76">
        <v>64.849999999999994</v>
      </c>
      <c r="P7" s="76">
        <v>52.98</v>
      </c>
      <c r="Q7" s="76">
        <v>71.08</v>
      </c>
      <c r="R7" s="76">
        <v>2860</v>
      </c>
      <c r="S7" s="76">
        <v>32842</v>
      </c>
      <c r="T7" s="76">
        <v>554.63</v>
      </c>
      <c r="U7" s="76">
        <v>59.21</v>
      </c>
      <c r="V7" s="76">
        <v>17221</v>
      </c>
      <c r="W7" s="76">
        <v>7.92</v>
      </c>
      <c r="X7" s="76">
        <v>2174.37</v>
      </c>
      <c r="Y7" s="76" t="s">
        <v>101</v>
      </c>
      <c r="Z7" s="76">
        <v>103.12</v>
      </c>
      <c r="AA7" s="76">
        <v>104.31</v>
      </c>
      <c r="AB7" s="76">
        <v>102.01</v>
      </c>
      <c r="AC7" s="76">
        <v>102.18</v>
      </c>
      <c r="AD7" s="76" t="s">
        <v>101</v>
      </c>
      <c r="AE7" s="76">
        <v>105.41</v>
      </c>
      <c r="AF7" s="76">
        <v>104.64</v>
      </c>
      <c r="AG7" s="76">
        <v>105.35</v>
      </c>
      <c r="AH7" s="76">
        <v>106.8</v>
      </c>
      <c r="AI7" s="76">
        <v>105.91</v>
      </c>
      <c r="AJ7" s="76" t="s">
        <v>101</v>
      </c>
      <c r="AK7" s="76">
        <v>0</v>
      </c>
      <c r="AL7" s="76">
        <v>0</v>
      </c>
      <c r="AM7" s="76">
        <v>0</v>
      </c>
      <c r="AN7" s="76">
        <v>0</v>
      </c>
      <c r="AO7" s="76" t="s">
        <v>101</v>
      </c>
      <c r="AP7" s="76">
        <v>25.86</v>
      </c>
      <c r="AQ7" s="76">
        <v>25.76</v>
      </c>
      <c r="AR7" s="76">
        <v>26.07</v>
      </c>
      <c r="AS7" s="76">
        <v>26.89</v>
      </c>
      <c r="AT7" s="76">
        <v>3.03</v>
      </c>
      <c r="AU7" s="76" t="s">
        <v>101</v>
      </c>
      <c r="AV7" s="76">
        <v>13.22</v>
      </c>
      <c r="AW7" s="76">
        <v>23.76</v>
      </c>
      <c r="AX7" s="76">
        <v>39.21</v>
      </c>
      <c r="AY7" s="76">
        <v>58.94</v>
      </c>
      <c r="AZ7" s="76" t="s">
        <v>101</v>
      </c>
      <c r="BA7" s="76">
        <v>58.23</v>
      </c>
      <c r="BB7" s="76">
        <v>65.56</v>
      </c>
      <c r="BC7" s="76">
        <v>65.87</v>
      </c>
      <c r="BD7" s="76">
        <v>77.260000000000005</v>
      </c>
      <c r="BE7" s="76">
        <v>78.430000000000007</v>
      </c>
      <c r="BF7" s="76" t="s">
        <v>101</v>
      </c>
      <c r="BG7" s="76">
        <v>1387.01</v>
      </c>
      <c r="BH7" s="76">
        <v>1236.1600000000001</v>
      </c>
      <c r="BI7" s="76">
        <v>1317.12</v>
      </c>
      <c r="BJ7" s="76">
        <v>1269.01</v>
      </c>
      <c r="BK7" s="76" t="s">
        <v>101</v>
      </c>
      <c r="BL7" s="76">
        <v>812.92</v>
      </c>
      <c r="BM7" s="76">
        <v>765.48</v>
      </c>
      <c r="BN7" s="76">
        <v>742.08</v>
      </c>
      <c r="BO7" s="76">
        <v>730.84</v>
      </c>
      <c r="BP7" s="76">
        <v>630.82000000000005</v>
      </c>
      <c r="BQ7" s="76" t="s">
        <v>101</v>
      </c>
      <c r="BR7" s="76">
        <v>92.01</v>
      </c>
      <c r="BS7" s="76">
        <v>91.88</v>
      </c>
      <c r="BT7" s="76">
        <v>89.59</v>
      </c>
      <c r="BU7" s="76">
        <v>91.75</v>
      </c>
      <c r="BV7" s="76" t="s">
        <v>101</v>
      </c>
      <c r="BW7" s="76">
        <v>85.4</v>
      </c>
      <c r="BX7" s="76">
        <v>87.8</v>
      </c>
      <c r="BY7" s="76">
        <v>86.51</v>
      </c>
      <c r="BZ7" s="76">
        <v>89.17</v>
      </c>
      <c r="CA7" s="76">
        <v>97.81</v>
      </c>
      <c r="CB7" s="76" t="s">
        <v>101</v>
      </c>
      <c r="CC7" s="76">
        <v>150</v>
      </c>
      <c r="CD7" s="76">
        <v>150</v>
      </c>
      <c r="CE7" s="76">
        <v>153.76</v>
      </c>
      <c r="CF7" s="76">
        <v>150</v>
      </c>
      <c r="CG7" s="76" t="s">
        <v>101</v>
      </c>
      <c r="CH7" s="76">
        <v>188.57</v>
      </c>
      <c r="CI7" s="76">
        <v>187.69</v>
      </c>
      <c r="CJ7" s="76">
        <v>188.24</v>
      </c>
      <c r="CK7" s="76">
        <v>184.85</v>
      </c>
      <c r="CL7" s="76">
        <v>138.75</v>
      </c>
      <c r="CM7" s="76" t="s">
        <v>101</v>
      </c>
      <c r="CN7" s="76">
        <v>61.81</v>
      </c>
      <c r="CO7" s="76">
        <v>57.86</v>
      </c>
      <c r="CP7" s="76">
        <v>75.97</v>
      </c>
      <c r="CQ7" s="76">
        <v>66.77</v>
      </c>
      <c r="CR7" s="76" t="s">
        <v>101</v>
      </c>
      <c r="CS7" s="76">
        <v>55.84</v>
      </c>
      <c r="CT7" s="76">
        <v>55.78</v>
      </c>
      <c r="CU7" s="76">
        <v>54.86</v>
      </c>
      <c r="CV7" s="76">
        <v>55.04</v>
      </c>
      <c r="CW7" s="76">
        <v>58.94</v>
      </c>
      <c r="CX7" s="76" t="s">
        <v>101</v>
      </c>
      <c r="CY7" s="76">
        <v>84.51</v>
      </c>
      <c r="CZ7" s="76">
        <v>86.32</v>
      </c>
      <c r="DA7" s="76">
        <v>88.67</v>
      </c>
      <c r="DB7" s="76">
        <v>89.15</v>
      </c>
      <c r="DC7" s="76" t="s">
        <v>101</v>
      </c>
      <c r="DD7" s="76">
        <v>92.34</v>
      </c>
      <c r="DE7" s="76">
        <v>91.78</v>
      </c>
      <c r="DF7" s="76">
        <v>91.37</v>
      </c>
      <c r="DG7" s="76">
        <v>91.92</v>
      </c>
      <c r="DH7" s="76">
        <v>95.91</v>
      </c>
      <c r="DI7" s="76" t="s">
        <v>101</v>
      </c>
      <c r="DJ7" s="76">
        <v>4.57</v>
      </c>
      <c r="DK7" s="76">
        <v>9.14</v>
      </c>
      <c r="DL7" s="76">
        <v>13.11</v>
      </c>
      <c r="DM7" s="76">
        <v>16.91</v>
      </c>
      <c r="DN7" s="76" t="s">
        <v>101</v>
      </c>
      <c r="DO7" s="76">
        <v>25.37</v>
      </c>
      <c r="DP7" s="76">
        <v>26.89</v>
      </c>
      <c r="DQ7" s="76">
        <v>29.42</v>
      </c>
      <c r="DR7" s="76">
        <v>31.14</v>
      </c>
      <c r="DS7" s="76">
        <v>41.09</v>
      </c>
      <c r="DT7" s="76" t="s">
        <v>101</v>
      </c>
      <c r="DU7" s="76">
        <v>0</v>
      </c>
      <c r="DV7" s="76">
        <v>0</v>
      </c>
      <c r="DW7" s="76">
        <v>0</v>
      </c>
      <c r="DX7" s="76">
        <v>0</v>
      </c>
      <c r="DY7" s="76" t="s">
        <v>101</v>
      </c>
      <c r="DZ7" s="76">
        <v>0.54</v>
      </c>
      <c r="EA7" s="76">
        <v>0.75</v>
      </c>
      <c r="EB7" s="76">
        <v>0.74</v>
      </c>
      <c r="EC7" s="76">
        <v>0.76</v>
      </c>
      <c r="ED7" s="76">
        <v>8.68</v>
      </c>
      <c r="EE7" s="76" t="s">
        <v>101</v>
      </c>
      <c r="EF7" s="76">
        <v>0</v>
      </c>
      <c r="EG7" s="76">
        <v>0</v>
      </c>
      <c r="EH7" s="76">
        <v>0</v>
      </c>
      <c r="EI7" s="76">
        <v>0</v>
      </c>
      <c r="EJ7" s="76" t="s">
        <v>101</v>
      </c>
      <c r="EK7" s="76">
        <v>9.e-002</v>
      </c>
      <c r="EL7" s="76">
        <v>0.1</v>
      </c>
      <c r="EM7" s="76">
        <v>7.0000000000000007e-002</v>
      </c>
      <c r="EN7" s="76">
        <v>6.e-002</v>
      </c>
      <c r="EO7" s="76">
        <v>0.22</v>
      </c>
    </row>
    <row r="8" spans="1:148"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</row>
    <row r="9" spans="1:148">
      <c r="A9" s="63"/>
      <c r="B9" s="63" t="s">
        <v>102</v>
      </c>
      <c r="C9" s="63" t="s">
        <v>103</v>
      </c>
      <c r="D9" s="63" t="s">
        <v>104</v>
      </c>
      <c r="E9" s="63" t="s">
        <v>105</v>
      </c>
      <c r="F9" s="63" t="s">
        <v>106</v>
      </c>
      <c r="R9" s="77"/>
      <c r="Y9" s="77"/>
      <c r="Z9" s="77"/>
      <c r="AA9" s="77"/>
      <c r="AB9" s="77"/>
      <c r="AC9" s="77"/>
      <c r="AD9" s="77"/>
      <c r="AE9" s="77"/>
      <c r="AF9" s="77"/>
      <c r="AG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D9" s="77"/>
      <c r="EE9" s="77"/>
      <c r="EF9" s="77"/>
      <c r="EG9" s="77"/>
      <c r="EH9" s="77"/>
      <c r="EI9" s="77"/>
      <c r="EJ9" s="77"/>
      <c r="EK9" s="77"/>
      <c r="EL9" s="77"/>
      <c r="EM9" s="77"/>
    </row>
    <row r="10" spans="1:148">
      <c r="A10" s="63" t="s">
        <v>2</v>
      </c>
      <c r="B10" s="69">
        <f>DATEVALUE($B7-B11&amp;"/1/"&amp;B12)</f>
        <v>36892</v>
      </c>
      <c r="C10" s="69">
        <f>DATEVALUE($B7-C11&amp;"/1/"&amp;C12)</f>
        <v>37257</v>
      </c>
      <c r="D10" s="69">
        <f>DATEVALUE($B7-D11&amp;"/1/"&amp;D12)</f>
        <v>37623</v>
      </c>
      <c r="E10" s="69">
        <f>DATEVALUE($B7-E11&amp;"/1/"&amp;E12)</f>
        <v>37989</v>
      </c>
      <c r="F10" s="69">
        <f>DATEVALUE($B7-F11&amp;"/1/"&amp;F12)</f>
        <v>38356</v>
      </c>
    </row>
    <row r="11" spans="1:148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2024-12-19T01:12:32Z</dcterms:created>
  <dcterms:modified xsi:type="dcterms:W3CDTF">2025-01-28T06:38:33Z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2025-01-28T06:38:33Z</vt:filetime>
  </property>
</Properties>
</file>