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経営課\00経営課共通\★R06年度完結文書\各課照会通知文書\03財政部\07財政課\13月（1月）\【照会_2月5日（水）期限】公営企業に係る経営比較分析表（令和5年度決算）の分析等について\"/>
    </mc:Choice>
  </mc:AlternateContent>
  <xr:revisionPtr revIDLastSave="0" documentId="13_ncr:1_{20141EB5-73F5-4118-ADF1-84C92003A8E2}" xr6:coauthVersionLast="36" xr6:coauthVersionMax="36" xr10:uidLastSave="{00000000-0000-0000-0000-000000000000}"/>
  <workbookProtection workbookAlgorithmName="SHA-512" workbookHashValue="4b1UNt9cYJen+h1yTfMJhN1bn7IY+VJYNo3+SQK9tmYRuxcMwF8AJkX10VLZsHC9pzj2xQiIqth9ZjO6QhELlA==" workbookSaltValue="qSlQzn+DT1y8byoSl51ofw==" workbookSpinCount="100000" lockStructure="1"/>
  <bookViews>
    <workbookView xWindow="0" yWindow="0" windowWidth="11835" windowHeight="742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E86" i="4"/>
  <c r="AT10" i="4"/>
  <c r="W10" i="4"/>
  <c r="AL8" i="4"/>
  <c r="P8" i="4"/>
  <c r="I8" i="4"/>
</calcChain>
</file>

<file path=xl/sharedStrings.xml><?xml version="1.0" encoding="utf-8"?>
<sst xmlns="http://schemas.openxmlformats.org/spreadsheetml/2006/main" count="247" uniqueCount="119">
  <si>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</si>
  <si>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</si>
  <si>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</si>
  <si>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</si>
  <si>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</si>
  <si>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</si>
  <si>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</si>
  <si>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</si>
  <si>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</si>
  <si>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</si>
  <si>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</si>
  <si>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</si>
  <si>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</si>
  <si>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</si>
  <si>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</si>
  <si>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</si>
  <si>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</si>
  <si>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</si>
  <si>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</si>
  <si>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</si>
  <si>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</si>
  <si>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</si>
  <si>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</si>
  <si>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</si>
  <si>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</si>
  <si>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</si>
  <si>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</si>
  <si>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</si>
  <si>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</si>
  <si>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</si>
  <si>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</si>
  <si>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</si>
  <si>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</si>
  <si>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</si>
  <si>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</si>
  <si>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</si>
  <si>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</si>
  <si>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</si>
  <si>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</si>
  <si>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</si>
  <si>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</si>
  <si>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</si>
  <si>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</si>
  <si>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</si>
  <si>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</si>
  <si>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</si>
  <si>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</si>
  <si>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</si>
  <si>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</si>
  <si>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</si>
  <si>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</si>
  <si>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</si>
  <si>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</si>
  <si>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</si>
  <si>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</si>
  <si>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</si>
  <si>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</si>
  <si>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</si>
  <si>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</si>
  <si>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</si>
  <si>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</si>
  <si>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</si>
  <si>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</si>
  <si>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</si>
  <si>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</si>
  <si>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</si>
  <si>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</si>
  <si>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</si>
  <si>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</si>
  <si>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</si>
  <si>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</si>
  <si>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</si>
  <si>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</si>
  <si>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</si>
  <si>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</si>
  <si>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</si>
  <si>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</si>
  <si>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</si>
  <si>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</si>
  <si>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</si>
  <si>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</si>
  <si>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</si>
  <si>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</si>
  <si>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</si>
  <si>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</si>
  <si>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</si>
  <si>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</si>
  <si>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</si>
  <si>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</si>
  <si>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</si>
  <si>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</si>
  <si>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</si>
  <si>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</si>
  <si>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</si>
  <si>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</si>
  <si>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</si>
  <si>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</si>
  <si>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</si>
  <si>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</si>
  <si>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</si>
  <si>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</si>
  <si>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</si>
  <si>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</si>
  <si>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</si>
  <si>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</si>
  <si>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</si>
  <si>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</si>
  <si>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</si>
  <si>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</si>
  <si>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</si>
  <si>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</si>
  <si>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</si>
  <si>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</si>
  <si>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</si>
  <si>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</si>
  <si>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</si>
  <si>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使用料収入で賄うことのできない部分を他会計繰入金によって100％を維持している。
⑤経費回収率
　全国平均、類似団体平均よりも高い数値となってるが、今後も経営健全化に向けた取組みが必要である。
⑥汚水処理原価
　接続戸数が非常に少なく、全国平均、類似団体平均よりも高い数値となっている。
⑦施設利用率
　人口減少により今後も施設利用率の低下が予想される。
⑧水洗化率
　全戸が合併処理浄化槽で汚水処理が行われている。</t>
    <phoneticPr fontId="4"/>
  </si>
  <si>
    <t>　現時点で更新時期には至っていないが、早い段階での長期的な更新計画策定が必要である。</t>
    <phoneticPr fontId="4"/>
  </si>
  <si>
    <t>　接続戸数が非常に少なく、使用料収入で汚水処理費を賄うことができていないため、使用料の適正化、さらなる経費削減が必要である。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</si>
</sst>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3-4F11-9D6F-39326DF6D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3-4F11-9D6F-39326DF6D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51.92</c:v>
                </c:pt>
                <c:pt idx="2">
                  <c:v>51.02</c:v>
                </c:pt>
                <c:pt idx="3">
                  <c:v>51.92</c:v>
                </c:pt>
                <c:pt idx="4">
                  <c:v>51.92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F-4269-B323-F751F771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59.64</c:v>
                </c:pt>
                <c:pt idx="1">
                  <c:v>58.19</c:v>
                </c:pt>
                <c:pt idx="2">
                  <c:v>56.52</c:v>
                </c:pt>
                <c:pt idx="3">
                  <c:v>88.45</c:v>
                </c:pt>
                <c:pt idx="4">
                  <c:v>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F-4269-B323-F751F771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4C1-B8DB-06CB4C7DB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87.8</c:v>
                </c:pt>
                <c:pt idx="2">
                  <c:v>88.43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7-44C1-B8DB-06CB4C7DB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6A8-8025-7AB96F064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6-46A8-8025-7AB96F064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E-4D00-911F-0B4B3D3A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E-4D00-911F-0B4B3D3A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A95-BD19-61EBAF11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1-4A95-BD19-61EBAF11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E-4C64-A5BC-EBB7B3E99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E-4C64-A5BC-EBB7B3E99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C-46F8-86A7-6D0AC0A9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C-46F8-86A7-6D0AC0A9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3-4DD8-819E-175417342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270.57</c:v>
                </c:pt>
                <c:pt idx="1">
                  <c:v>294.27</c:v>
                </c:pt>
                <c:pt idx="2">
                  <c:v>294.08999999999997</c:v>
                </c:pt>
                <c:pt idx="3">
                  <c:v>294.08999999999997</c:v>
                </c:pt>
                <c:pt idx="4">
                  <c:v>338.47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3-4DD8-819E-175417342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71.92</c:v>
                </c:pt>
                <c:pt idx="1">
                  <c:v>71.42</c:v>
                </c:pt>
                <c:pt idx="2">
                  <c:v>80.37</c:v>
                </c:pt>
                <c:pt idx="3">
                  <c:v>76.06</c:v>
                </c:pt>
                <c:pt idx="4">
                  <c:v>68.540000000000006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C-4A7E-97AD-42F50971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60.59</c:v>
                </c:pt>
                <c:pt idx="2">
                  <c:v>60</c:v>
                </c:pt>
                <c:pt idx="3">
                  <c:v>59.01</c:v>
                </c:pt>
                <c:pt idx="4">
                  <c:v>56.06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C-4A7E-97AD-42F50971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424.06</c:v>
                </c:pt>
                <c:pt idx="1">
                  <c:v>444.72</c:v>
                </c:pt>
                <c:pt idx="2">
                  <c:v>374.43</c:v>
                </c:pt>
                <c:pt idx="3">
                  <c:v>384.49</c:v>
                </c:pt>
                <c:pt idx="4">
                  <c:v>433.07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0-48CA-9AC7-E70C20663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269.33</c:v>
                </c:pt>
                <c:pt idx="1">
                  <c:v>280.23</c:v>
                </c:pt>
                <c:pt idx="2">
                  <c:v>282.70999999999998</c:v>
                </c:pt>
                <c:pt idx="3">
                  <c:v>291.82</c:v>
                </c:pt>
                <c:pt idx="4">
                  <c:v>304.36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0-48CA-9AC7-E70C20663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W5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福島県　須賀川市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73828</v>
      </c>
      <c r="AM8" s="54"/>
      <c r="AN8" s="54"/>
      <c r="AO8" s="54"/>
      <c r="AP8" s="54"/>
      <c r="AQ8" s="54"/>
      <c r="AR8" s="54"/>
      <c r="AS8" s="54"/>
      <c r="AT8" s="53">
        <f>データ!T6</f>
        <v>279.43</v>
      </c>
      <c r="AU8" s="53"/>
      <c r="AV8" s="53"/>
      <c r="AW8" s="53"/>
      <c r="AX8" s="53"/>
      <c r="AY8" s="53"/>
      <c r="AZ8" s="53"/>
      <c r="BA8" s="53"/>
      <c r="BB8" s="53">
        <f>データ!U6</f>
        <v>264.20999999999998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0.13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4840</v>
      </c>
      <c r="AE10" s="54"/>
      <c r="AF10" s="54"/>
      <c r="AG10" s="54"/>
      <c r="AH10" s="54"/>
      <c r="AI10" s="54"/>
      <c r="AJ10" s="54"/>
      <c r="AK10" s="2"/>
      <c r="AL10" s="54">
        <f>データ!V6</f>
        <v>95</v>
      </c>
      <c r="AM10" s="54"/>
      <c r="AN10" s="54"/>
      <c r="AO10" s="54"/>
      <c r="AP10" s="54"/>
      <c r="AQ10" s="54"/>
      <c r="AR10" s="54"/>
      <c r="AS10" s="54"/>
      <c r="AT10" s="53">
        <f>データ!W6</f>
        <v>14</v>
      </c>
      <c r="AU10" s="53"/>
      <c r="AV10" s="53"/>
      <c r="AW10" s="53"/>
      <c r="AX10" s="53"/>
      <c r="AY10" s="53"/>
      <c r="AZ10" s="53"/>
      <c r="BA10" s="53"/>
      <c r="BB10" s="53">
        <f>データ!X6</f>
        <v>6.79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Sk0bQP081HmSBlemHKGFRsyyHY4E5mJtqMtHFcCJI+7c1UYdWf38zkESk36E0kpmITF37a71j9upboQlNS0JQA==" saltValue="b4cNizo6mUd9sDYCj84mM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72079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福島県　須賀川市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0.13</v>
      </c>
      <c r="Q6" s="20">
        <f t="shared" si="3"/>
        <v>100</v>
      </c>
      <c r="R6" s="20">
        <f t="shared" si="3"/>
        <v>4840</v>
      </c>
      <c r="S6" s="20">
        <f t="shared" si="3"/>
        <v>73828</v>
      </c>
      <c r="T6" s="20">
        <f t="shared" si="3"/>
        <v>279.43</v>
      </c>
      <c r="U6" s="20">
        <f t="shared" si="3"/>
        <v>264.20999999999998</v>
      </c>
      <c r="V6" s="20">
        <f t="shared" si="3"/>
        <v>95</v>
      </c>
      <c r="W6" s="20">
        <f t="shared" si="3"/>
        <v>14</v>
      </c>
      <c r="X6" s="20">
        <f t="shared" si="3"/>
        <v>6.79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270.57</v>
      </c>
      <c r="BL6" s="21">
        <f t="shared" si="7"/>
        <v>294.27</v>
      </c>
      <c r="BM6" s="21">
        <f t="shared" si="7"/>
        <v>294.08999999999997</v>
      </c>
      <c r="BN6" s="21">
        <f t="shared" si="7"/>
        <v>294.08999999999997</v>
      </c>
      <c r="BO6" s="21">
        <f t="shared" si="7"/>
        <v>338.47</v>
      </c>
      <c r="BP6" s="20" t="str">
        <f>IF(BP7="","",IF(BP7="-","【-】","【"&amp;SUBSTITUTE(TEXT(BP7,"#,##0.00"),"-","△")&amp;"】"))</f>
        <v>【349.83】</v>
      </c>
      <c r="BQ6" s="21">
        <f>IF(BQ7="",NA(),BQ7)</f>
        <v>71.92</v>
      </c>
      <c r="BR6" s="21">
        <f t="shared" ref="BR6:BZ6" si="8">IF(BR7="",NA(),BR7)</f>
        <v>71.42</v>
      </c>
      <c r="BS6" s="21">
        <f t="shared" si="8"/>
        <v>80.37</v>
      </c>
      <c r="BT6" s="21">
        <f t="shared" si="8"/>
        <v>76.06</v>
      </c>
      <c r="BU6" s="21">
        <f t="shared" si="8"/>
        <v>68.540000000000006</v>
      </c>
      <c r="BV6" s="21">
        <f t="shared" si="8"/>
        <v>62.5</v>
      </c>
      <c r="BW6" s="21">
        <f t="shared" si="8"/>
        <v>60.59</v>
      </c>
      <c r="BX6" s="21">
        <f t="shared" si="8"/>
        <v>60</v>
      </c>
      <c r="BY6" s="21">
        <f t="shared" si="8"/>
        <v>59.01</v>
      </c>
      <c r="BZ6" s="21">
        <f t="shared" si="8"/>
        <v>56.06</v>
      </c>
      <c r="CA6" s="20" t="str">
        <f>IF(CA7="","",IF(CA7="-","【-】","【"&amp;SUBSTITUTE(TEXT(CA7,"#,##0.00"),"-","△")&amp;"】"))</f>
        <v>【53.65】</v>
      </c>
      <c r="CB6" s="21">
        <f>IF(CB7="",NA(),CB7)</f>
        <v>424.06</v>
      </c>
      <c r="CC6" s="21">
        <f t="shared" ref="CC6:CK6" si="9">IF(CC7="",NA(),CC7)</f>
        <v>444.72</v>
      </c>
      <c r="CD6" s="21">
        <f t="shared" si="9"/>
        <v>374.43</v>
      </c>
      <c r="CE6" s="21">
        <f t="shared" si="9"/>
        <v>384.49</v>
      </c>
      <c r="CF6" s="21">
        <f t="shared" si="9"/>
        <v>433.07</v>
      </c>
      <c r="CG6" s="21">
        <f t="shared" si="9"/>
        <v>269.33</v>
      </c>
      <c r="CH6" s="21">
        <f t="shared" si="9"/>
        <v>280.23</v>
      </c>
      <c r="CI6" s="21">
        <f t="shared" si="9"/>
        <v>282.70999999999998</v>
      </c>
      <c r="CJ6" s="21">
        <f t="shared" si="9"/>
        <v>291.82</v>
      </c>
      <c r="CK6" s="21">
        <f t="shared" si="9"/>
        <v>304.36</v>
      </c>
      <c r="CL6" s="20" t="str">
        <f>IF(CL7="","",IF(CL7="-","【-】","【"&amp;SUBSTITUTE(TEXT(CL7,"#,##0.00"),"-","△")&amp;"】"))</f>
        <v>【307.86】</v>
      </c>
      <c r="CM6" s="21">
        <f>IF(CM7="",NA(),CM7)</f>
        <v>50</v>
      </c>
      <c r="CN6" s="21">
        <f t="shared" ref="CN6:CV6" si="10">IF(CN7="",NA(),CN7)</f>
        <v>51.92</v>
      </c>
      <c r="CO6" s="21">
        <f t="shared" si="10"/>
        <v>51.02</v>
      </c>
      <c r="CP6" s="21">
        <f t="shared" si="10"/>
        <v>51.92</v>
      </c>
      <c r="CQ6" s="21">
        <f t="shared" si="10"/>
        <v>51.92</v>
      </c>
      <c r="CR6" s="21">
        <f t="shared" si="10"/>
        <v>59.64</v>
      </c>
      <c r="CS6" s="21">
        <f t="shared" si="10"/>
        <v>58.19</v>
      </c>
      <c r="CT6" s="21">
        <f t="shared" si="10"/>
        <v>56.52</v>
      </c>
      <c r="CU6" s="21">
        <f t="shared" si="10"/>
        <v>88.45</v>
      </c>
      <c r="CV6" s="21">
        <f t="shared" si="10"/>
        <v>54.08</v>
      </c>
      <c r="CW6" s="20" t="str">
        <f>IF(CW7="","",IF(CW7="-","【-】","【"&amp;SUBSTITUTE(TEXT(CW7,"#,##0.00"),"-","△")&amp;"】"))</f>
        <v>【54.61】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90.63</v>
      </c>
      <c r="DD6" s="21">
        <f t="shared" si="11"/>
        <v>87.8</v>
      </c>
      <c r="DE6" s="21">
        <f t="shared" si="11"/>
        <v>88.43</v>
      </c>
      <c r="DF6" s="21">
        <f t="shared" si="11"/>
        <v>90.34</v>
      </c>
      <c r="DG6" s="21">
        <f t="shared" si="11"/>
        <v>90.57</v>
      </c>
      <c r="DH6" s="20" t="str">
        <f>IF(DH7="","",IF(DH7="-","【-】","【"&amp;SUBSTITUTE(TEXT(DH7,"#,##0.00"),"-","△")&amp;"】"))</f>
        <v>【85.31】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2023</v>
      </c>
      <c r="C7" s="23">
        <v>72079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0.13</v>
      </c>
      <c r="Q7" s="24">
        <v>100</v>
      </c>
      <c r="R7" s="24">
        <v>4840</v>
      </c>
      <c r="S7" s="24">
        <v>73828</v>
      </c>
      <c r="T7" s="24">
        <v>279.43</v>
      </c>
      <c r="U7" s="24">
        <v>264.20999999999998</v>
      </c>
      <c r="V7" s="24">
        <v>95</v>
      </c>
      <c r="W7" s="24">
        <v>14</v>
      </c>
      <c r="X7" s="24">
        <v>6.79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270.57</v>
      </c>
      <c r="BL7" s="24">
        <v>294.27</v>
      </c>
      <c r="BM7" s="24">
        <v>294.08999999999997</v>
      </c>
      <c r="BN7" s="24">
        <v>294.08999999999997</v>
      </c>
      <c r="BO7" s="24">
        <v>338.47</v>
      </c>
      <c r="BP7" s="24">
        <v>349.83</v>
      </c>
      <c r="BQ7" s="24">
        <v>71.92</v>
      </c>
      <c r="BR7" s="24">
        <v>71.42</v>
      </c>
      <c r="BS7" s="24">
        <v>80.37</v>
      </c>
      <c r="BT7" s="24">
        <v>76.06</v>
      </c>
      <c r="BU7" s="24">
        <v>68.540000000000006</v>
      </c>
      <c r="BV7" s="24">
        <v>62.5</v>
      </c>
      <c r="BW7" s="24">
        <v>60.59</v>
      </c>
      <c r="BX7" s="24">
        <v>60</v>
      </c>
      <c r="BY7" s="24">
        <v>59.01</v>
      </c>
      <c r="BZ7" s="24">
        <v>56.06</v>
      </c>
      <c r="CA7" s="24">
        <v>53.65</v>
      </c>
      <c r="CB7" s="24">
        <v>424.06</v>
      </c>
      <c r="CC7" s="24">
        <v>444.72</v>
      </c>
      <c r="CD7" s="24">
        <v>374.43</v>
      </c>
      <c r="CE7" s="24">
        <v>384.49</v>
      </c>
      <c r="CF7" s="24">
        <v>433.07</v>
      </c>
      <c r="CG7" s="24">
        <v>269.33</v>
      </c>
      <c r="CH7" s="24">
        <v>280.23</v>
      </c>
      <c r="CI7" s="24">
        <v>282.70999999999998</v>
      </c>
      <c r="CJ7" s="24">
        <v>291.82</v>
      </c>
      <c r="CK7" s="24">
        <v>304.36</v>
      </c>
      <c r="CL7" s="24">
        <v>307.86</v>
      </c>
      <c r="CM7" s="24">
        <v>50</v>
      </c>
      <c r="CN7" s="24">
        <v>51.92</v>
      </c>
      <c r="CO7" s="24">
        <v>51.02</v>
      </c>
      <c r="CP7" s="24">
        <v>51.92</v>
      </c>
      <c r="CQ7" s="24">
        <v>51.92</v>
      </c>
      <c r="CR7" s="24">
        <v>59.64</v>
      </c>
      <c r="CS7" s="24">
        <v>58.19</v>
      </c>
      <c r="CT7" s="24">
        <v>56.52</v>
      </c>
      <c r="CU7" s="24">
        <v>88.45</v>
      </c>
      <c r="CV7" s="24">
        <v>54.08</v>
      </c>
      <c r="CW7" s="24">
        <v>54.61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90.63</v>
      </c>
      <c r="DD7" s="24">
        <v>87.8</v>
      </c>
      <c r="DE7" s="24">
        <v>88.43</v>
      </c>
      <c r="DF7" s="24">
        <v>90.34</v>
      </c>
      <c r="DG7" s="24">
        <v>90.57</v>
      </c>
      <c r="DH7" s="24">
        <v>85.31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 浩一</cp:lastModifiedBy>
  <dcterms:created xsi:type="dcterms:W3CDTF">2025-01-24T07:40:05Z</dcterms:created>
  <dcterms:modified xsi:type="dcterms:W3CDTF">2025-01-31T00:43:04Z</dcterms:modified>
  <cp:category/>
</cp:coreProperties>
</file>