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経営課\00経営課共通\★R06年度完結文書\各課照会通知文書\03財政部\07財政課\13月（1月）\【照会_2月5日（水）期限】公営企業に係る経営比較分析表（令和5年度決算）の分析等について\"/>
    </mc:Choice>
  </mc:AlternateContent>
  <xr:revisionPtr revIDLastSave="0" documentId="13_ncr:1_{E321F105-394E-43E9-9963-1DE0A8EA9D54}" xr6:coauthVersionLast="36" xr6:coauthVersionMax="36" xr10:uidLastSave="{00000000-0000-0000-0000-000000000000}"/>
  <workbookProtection workbookAlgorithmName="SHA-512" workbookHashValue="IWQYyQ8CkPRpOkB/qKjZlHZhXIusR+4E4P/CcWQkyFGh+iB3ARGiAl1eJNYdvUU5McaSrb6lNLDOUJ7Dn4SwLg==" workbookSaltValue="V/ptMNe3HcaeHvo8hB7DPw==" workbookSpinCount="100000" lockStructure="1"/>
  <bookViews>
    <workbookView xWindow="0" yWindow="0" windowWidth="11835" windowHeight="74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I85" i="4"/>
  <c r="G85" i="4"/>
  <c r="E85" i="4"/>
  <c r="AT10" i="4"/>
  <c r="I10" i="4"/>
  <c r="AL8" i="4"/>
  <c r="P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<sst xmlns="http://schemas.openxmlformats.org/spreadsheetml/2006/main" count="253" uniqueCount="116">
  <si>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</si>
  <si>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</si>
  <si>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</si>
  <si>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</si>
  <si>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</si>
  <si>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</si>
  <si>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</si>
  <si>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</si>
  <si>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</si>
  <si>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</si>
  <si>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</si>
  <si>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</si>
  <si>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</si>
  <si>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</si>
  <si>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</si>
  <si>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</si>
  <si>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</si>
  <si>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</si>
  <si>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</si>
  <si>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</si>
  <si>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</si>
  <si>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</si>
  <si>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</si>
  <si>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</si>
  <si>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</si>
  <si>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</si>
  <si>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</si>
  <si>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</si>
  <si>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</si>
  <si>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</si>
  <si>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</si>
  <si>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</si>
  <si>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</si>
  <si>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</si>
  <si>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</si>
  <si>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</si>
  <si>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</si>
  <si>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</si>
  <si>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</si>
  <si>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</si>
  <si>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</si>
  <si>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</si>
  <si>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</si>
  <si>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</si>
  <si>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</si>
  <si>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</si>
  <si>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</si>
  <si>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</si>
  <si>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</si>
  <si>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</si>
  <si>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</si>
  <si>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</si>
  <si>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</si>
  <si>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</si>
  <si>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</si>
  <si>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</si>
  <si>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</si>
  <si>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</si>
  <si>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</si>
  <si>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</si>
  <si>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</si>
  <si>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</si>
  <si>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</si>
  <si>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</si>
  <si>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</si>
  <si>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</si>
  <si>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</si>
  <si>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</si>
  <si>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</si>
  <si>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</si>
  <si>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</si>
  <si>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</si>
  <si>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</si>
  <si>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</si>
  <si>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</si>
  <si>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</si>
  <si>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</si>
  <si>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</si>
  <si>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</si>
  <si>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</si>
  <si>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</si>
  <si>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</si>
  <si>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</si>
  <si>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</si>
  <si>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</si>
  <si>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</si>
  <si>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</si>
  <si>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</si>
  <si>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</si>
  <si>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</si>
  <si>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</si>
  <si>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</si>
  <si>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</si>
  <si>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</si>
  <si>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</si>
  <si>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</si>
  <si>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</si>
  <si>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</si>
  <si>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</si>
  <si>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</si>
  <si>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</si>
  <si>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</si>
  <si>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</si>
  <si>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</si>
  <si>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</si>
  <si>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</si>
  <si>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</si>
  <si>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</si>
  <si>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</si>
  <si>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</si>
  <si>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</si>
  <si>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</si>
  <si>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</si>
  <si>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平成4年供用開始であり、現時点で更新時期には至ってないが、早い段階での長期的な更新計画策定が必要である。</t>
    <phoneticPr fontId="4"/>
  </si>
  <si>
    <t>　平成29年度で整備完了となったが、今後、老朽化による修繕、更新などを見据えた長期的な更新計画策定や使用料水準の適正化、処理場の統合などを計画的に進める必要がある。</t>
    <phoneticPr fontId="4"/>
  </si>
  <si>
    <t>①経常収支比率
　地方公営企業法適用後4年間、概ね100％を超える数値となっている。更なる経営改善に向けた取組みが必要である。
③流動比率
　流動比率がマイナスとなっている要因は下水道事業会計として公共下水道、特定環境保全公共下水道と同一会計処理を行っているなかで、現金預金がマイナスとなあったためである。流動資産を増加させるため接続件数の増加の促進など使用料収入の増加を図る必要がある。
⑤経費回収率
　全国平均、類似団体平均よりも高い数値となっているが、使用料適正化など継続的な取組みが必要である。
⑥汚水処理原価
　全国平均、類似団体平均よりも低い数値となっているが、継続的に経費節減に取り組む必要がある。
⑦施設利用率
　減少傾向であり人口減少によって今後も施設利用率の低下が予想される。
⑧水洗化率
　全国平均、類似団体平均よりも僅かに高い数値となっているが、今後も接続率向上に向けた取組みが必要である。</t>
    <rPh sb="23" eb="24">
      <t>オオム</t>
    </rPh>
    <rPh sb="30" eb="31">
      <t>コ</t>
    </rPh>
    <rPh sb="71" eb="75">
      <t>リュウドウヒリツ</t>
    </rPh>
    <rPh sb="86" eb="88">
      <t>ヨウイン</t>
    </rPh>
    <rPh sb="89" eb="92">
      <t>ゲスイドウ</t>
    </rPh>
    <rPh sb="92" eb="94">
      <t>ジギョウ</t>
    </rPh>
    <rPh sb="94" eb="96">
      <t>カイケイ</t>
    </rPh>
    <rPh sb="99" eb="104">
      <t>コウキョウゲスイドウ</t>
    </rPh>
    <rPh sb="105" eb="107">
      <t>トクテイ</t>
    </rPh>
    <rPh sb="107" eb="109">
      <t>カンキョウ</t>
    </rPh>
    <rPh sb="109" eb="111">
      <t>ホゼン</t>
    </rPh>
    <rPh sb="111" eb="116">
      <t>コウキョウゲスイドウ</t>
    </rPh>
    <rPh sb="117" eb="119">
      <t>ドウイツ</t>
    </rPh>
    <rPh sb="119" eb="121">
      <t>カイケイ</t>
    </rPh>
    <rPh sb="121" eb="123">
      <t>ショリ</t>
    </rPh>
    <rPh sb="124" eb="125">
      <t>オコナ</t>
    </rPh>
    <rPh sb="133" eb="135">
      <t>ゲンキン</t>
    </rPh>
    <rPh sb="135" eb="137">
      <t>ヨキン</t>
    </rPh>
    <rPh sb="153" eb="155">
      <t>リュウドウ</t>
    </rPh>
    <rPh sb="155" eb="157">
      <t>シサン</t>
    </rPh>
    <rPh sb="158" eb="160">
      <t>ゾウカ</t>
    </rPh>
    <rPh sb="165" eb="167">
      <t>セツゾク</t>
    </rPh>
    <rPh sb="167" eb="169">
      <t>ケンスウ</t>
    </rPh>
    <rPh sb="170" eb="172">
      <t>ゾウカ</t>
    </rPh>
    <rPh sb="173" eb="175">
      <t>ソクシン</t>
    </rPh>
    <rPh sb="177" eb="180">
      <t>シヨウリョウ</t>
    </rPh>
    <rPh sb="180" eb="182">
      <t>シュウニュウ</t>
    </rPh>
    <rPh sb="183" eb="185">
      <t>ゾウカ</t>
    </rPh>
    <rPh sb="186" eb="187">
      <t>ハカ</t>
    </rPh>
    <rPh sb="188" eb="190">
      <t>ヒツヨウ</t>
    </rPh>
    <rPh sb="315" eb="319">
      <t>ゲンショウケイコウ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</si>
</sst>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9A7-4608-98CD-12CC9F4E22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0.01</c:v>
                </c:pt>
                <c:pt idx="4">
                  <c:v>0.02</c:v>
                </c:pt>
              </c:numCache>
            </c:numRef>
          </c:val>
          <c:smooth val="0"/>
          <c:extLst>
            <c:ext xmlns:c16="http://schemas.microsoft.com/office/drawing/2014/chart" uri="{C3380CC4-5D6E-409C-BE32-E72D297353CC}">
              <c16:uniqueId val="{00000001-29A7-4608-98CD-12CC9F4E22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51.24</c:v>
                </c:pt>
                <c:pt idx="2">
                  <c:v>43.55</c:v>
                </c:pt>
                <c:pt idx="3">
                  <c:v>46.79</c:v>
                </c:pt>
                <c:pt idx="4">
                  <c:v>45.2</c:v>
                </c:pt>
              </c:numCache>
            </c:numRef>
          </c:val>
          <c:extLst>
            <c:ext xmlns:c16="http://schemas.microsoft.com/office/drawing/2014/chart" uri="{C3380CC4-5D6E-409C-BE32-E72D297353CC}">
              <c16:uniqueId val="{00000000-41C9-4808-A7FE-7A73FEFA86E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52.9</c:v>
                </c:pt>
                <c:pt idx="4">
                  <c:v>52.63</c:v>
                </c:pt>
              </c:numCache>
            </c:numRef>
          </c:val>
          <c:smooth val="0"/>
          <c:extLst>
            <c:ext xmlns:c16="http://schemas.microsoft.com/office/drawing/2014/chart" uri="{C3380CC4-5D6E-409C-BE32-E72D297353CC}">
              <c16:uniqueId val="{00000001-41C9-4808-A7FE-7A73FEFA86E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89.31</c:v>
                </c:pt>
                <c:pt idx="2">
                  <c:v>90.3</c:v>
                </c:pt>
                <c:pt idx="3">
                  <c:v>90.8</c:v>
                </c:pt>
                <c:pt idx="4">
                  <c:v>90.76</c:v>
                </c:pt>
              </c:numCache>
            </c:numRef>
          </c:val>
          <c:extLst>
            <c:ext xmlns:c16="http://schemas.microsoft.com/office/drawing/2014/chart" uri="{C3380CC4-5D6E-409C-BE32-E72D297353CC}">
              <c16:uniqueId val="{00000000-3516-4BC5-9095-9D5940E010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90.3</c:v>
                </c:pt>
                <c:pt idx="4">
                  <c:v>90.32</c:v>
                </c:pt>
              </c:numCache>
            </c:numRef>
          </c:val>
          <c:smooth val="0"/>
          <c:extLst>
            <c:ext xmlns:c16="http://schemas.microsoft.com/office/drawing/2014/chart" uri="{C3380CC4-5D6E-409C-BE32-E72D297353CC}">
              <c16:uniqueId val="{00000001-3516-4BC5-9095-9D5940E010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105.55</c:v>
                </c:pt>
                <c:pt idx="2">
                  <c:v>103.75</c:v>
                </c:pt>
                <c:pt idx="3">
                  <c:v>99.34</c:v>
                </c:pt>
                <c:pt idx="4">
                  <c:v>102.99</c:v>
                </c:pt>
              </c:numCache>
            </c:numRef>
          </c:val>
          <c:extLst>
            <c:ext xmlns:c16="http://schemas.microsoft.com/office/drawing/2014/chart" uri="{C3380CC4-5D6E-409C-BE32-E72D297353CC}">
              <c16:uniqueId val="{00000000-4E3E-464C-A040-3F44F71EF7B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101.91</c:v>
                </c:pt>
                <c:pt idx="4">
                  <c:v>103.07</c:v>
                </c:pt>
              </c:numCache>
            </c:numRef>
          </c:val>
          <c:smooth val="0"/>
          <c:extLst>
            <c:ext xmlns:c16="http://schemas.microsoft.com/office/drawing/2014/chart" uri="{C3380CC4-5D6E-409C-BE32-E72D297353CC}">
              <c16:uniqueId val="{00000001-4E3E-464C-A040-3F44F71EF7B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3.51</c:v>
                </c:pt>
                <c:pt idx="2">
                  <c:v>6.95</c:v>
                </c:pt>
                <c:pt idx="3">
                  <c:v>9.91</c:v>
                </c:pt>
                <c:pt idx="4">
                  <c:v>12.8</c:v>
                </c:pt>
              </c:numCache>
            </c:numRef>
          </c:val>
          <c:extLst>
            <c:ext xmlns:c16="http://schemas.microsoft.com/office/drawing/2014/chart" uri="{C3380CC4-5D6E-409C-BE32-E72D297353CC}">
              <c16:uniqueId val="{00000000-F109-499A-8A99-B432C82DFD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28.79</c:v>
                </c:pt>
                <c:pt idx="4">
                  <c:v>30.5</c:v>
                </c:pt>
              </c:numCache>
            </c:numRef>
          </c:val>
          <c:smooth val="0"/>
          <c:extLst>
            <c:ext xmlns:c16="http://schemas.microsoft.com/office/drawing/2014/chart" uri="{C3380CC4-5D6E-409C-BE32-E72D297353CC}">
              <c16:uniqueId val="{00000001-F109-499A-8A99-B432C82DFD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4A0-407B-A543-67ED4EAC09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94A0-407B-A543-67ED4EAC09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792-4FA7-9981-BA54B740C1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124.8</c:v>
                </c:pt>
                <c:pt idx="4">
                  <c:v>120.64</c:v>
                </c:pt>
              </c:numCache>
            </c:numRef>
          </c:val>
          <c:smooth val="0"/>
          <c:extLst>
            <c:ext xmlns:c16="http://schemas.microsoft.com/office/drawing/2014/chart" uri="{C3380CC4-5D6E-409C-BE32-E72D297353CC}">
              <c16:uniqueId val="{00000001-F792-4FA7-9981-BA54B740C1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32.729999999999997</c:v>
                </c:pt>
                <c:pt idx="2">
                  <c:v>33.85</c:v>
                </c:pt>
                <c:pt idx="3">
                  <c:v>7.03</c:v>
                </c:pt>
                <c:pt idx="4">
                  <c:v>-1.01</c:v>
                </c:pt>
              </c:numCache>
            </c:numRef>
          </c:val>
          <c:extLst>
            <c:ext xmlns:c16="http://schemas.microsoft.com/office/drawing/2014/chart" uri="{C3380CC4-5D6E-409C-BE32-E72D297353CC}">
              <c16:uniqueId val="{00000000-082C-4511-8808-F735C4F29C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35.42</c:v>
                </c:pt>
                <c:pt idx="4">
                  <c:v>39.82</c:v>
                </c:pt>
              </c:numCache>
            </c:numRef>
          </c:val>
          <c:smooth val="0"/>
          <c:extLst>
            <c:ext xmlns:c16="http://schemas.microsoft.com/office/drawing/2014/chart" uri="{C3380CC4-5D6E-409C-BE32-E72D297353CC}">
              <c16:uniqueId val="{00000001-082C-4511-8808-F735C4F29C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27.16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C5A-42E9-B8B9-83563FB1DB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718.49</c:v>
                </c:pt>
                <c:pt idx="4">
                  <c:v>743.31</c:v>
                </c:pt>
              </c:numCache>
            </c:numRef>
          </c:val>
          <c:smooth val="0"/>
          <c:extLst>
            <c:ext xmlns:c16="http://schemas.microsoft.com/office/drawing/2014/chart" uri="{C3380CC4-5D6E-409C-BE32-E72D297353CC}">
              <c16:uniqueId val="{00000001-EC5A-42E9-B8B9-83563FB1DB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78.36</c:v>
                </c:pt>
                <c:pt idx="2">
                  <c:v>86.89</c:v>
                </c:pt>
                <c:pt idx="3">
                  <c:v>86.26</c:v>
                </c:pt>
                <c:pt idx="4">
                  <c:v>100</c:v>
                </c:pt>
              </c:numCache>
            </c:numRef>
          </c:val>
          <c:extLst>
            <c:ext xmlns:c16="http://schemas.microsoft.com/office/drawing/2014/chart" uri="{C3380CC4-5D6E-409C-BE32-E72D297353CC}">
              <c16:uniqueId val="{00000000-575D-4FF0-9E9E-51B4A58A8B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61.82</c:v>
                </c:pt>
                <c:pt idx="4">
                  <c:v>61.15</c:v>
                </c:pt>
              </c:numCache>
            </c:numRef>
          </c:val>
          <c:smooth val="0"/>
          <c:extLst>
            <c:ext xmlns:c16="http://schemas.microsoft.com/office/drawing/2014/chart" uri="{C3380CC4-5D6E-409C-BE32-E72D297353CC}">
              <c16:uniqueId val="{00000001-575D-4FF0-9E9E-51B4A58A8B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196.64</c:v>
                </c:pt>
                <c:pt idx="2">
                  <c:v>177.04</c:v>
                </c:pt>
                <c:pt idx="3">
                  <c:v>181.73</c:v>
                </c:pt>
                <c:pt idx="4">
                  <c:v>162.07</c:v>
                </c:pt>
              </c:numCache>
            </c:numRef>
          </c:val>
          <c:extLst>
            <c:ext xmlns:c16="http://schemas.microsoft.com/office/drawing/2014/chart" uri="{C3380CC4-5D6E-409C-BE32-E72D297353CC}">
              <c16:uniqueId val="{00000000-7DDB-45C9-AB72-9242022A6A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246.9</c:v>
                </c:pt>
                <c:pt idx="4">
                  <c:v>250.43</c:v>
                </c:pt>
              </c:numCache>
            </c:numRef>
          </c:val>
          <c:smooth val="0"/>
          <c:extLst>
            <c:ext xmlns:c16="http://schemas.microsoft.com/office/drawing/2014/chart" uri="{C3380CC4-5D6E-409C-BE32-E72D297353CC}">
              <c16:uniqueId val="{00000001-7DDB-45C9-AB72-9242022A6A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須賀川市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73828</v>
      </c>
      <c r="AM8" s="36"/>
      <c r="AN8" s="36"/>
      <c r="AO8" s="36"/>
      <c r="AP8" s="36"/>
      <c r="AQ8" s="36"/>
      <c r="AR8" s="36"/>
      <c r="AS8" s="36"/>
      <c r="AT8" s="37">
        <f>データ!T6</f>
        <v>279.43</v>
      </c>
      <c r="AU8" s="37"/>
      <c r="AV8" s="37"/>
      <c r="AW8" s="37"/>
      <c r="AX8" s="37"/>
      <c r="AY8" s="37"/>
      <c r="AZ8" s="37"/>
      <c r="BA8" s="37"/>
      <c r="BB8" s="37">
        <f>データ!U6</f>
        <v>264.20999999999998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72.13</v>
      </c>
      <c r="J10" s="37"/>
      <c r="K10" s="37"/>
      <c r="L10" s="37"/>
      <c r="M10" s="37"/>
      <c r="N10" s="37"/>
      <c r="O10" s="37"/>
      <c r="P10" s="37">
        <f>データ!P6</f>
        <v>14.69</v>
      </c>
      <c r="Q10" s="37"/>
      <c r="R10" s="37"/>
      <c r="S10" s="37"/>
      <c r="T10" s="37"/>
      <c r="U10" s="37"/>
      <c r="V10" s="37"/>
      <c r="W10" s="37">
        <f>データ!Q6</f>
        <v>100</v>
      </c>
      <c r="X10" s="37"/>
      <c r="Y10" s="37"/>
      <c r="Z10" s="37"/>
      <c r="AA10" s="37"/>
      <c r="AB10" s="37"/>
      <c r="AC10" s="37"/>
      <c r="AD10" s="36">
        <f>データ!R6</f>
        <v>4290</v>
      </c>
      <c r="AE10" s="36"/>
      <c r="AF10" s="36"/>
      <c r="AG10" s="36"/>
      <c r="AH10" s="36"/>
      <c r="AI10" s="36"/>
      <c r="AJ10" s="36"/>
      <c r="AK10" s="2"/>
      <c r="AL10" s="36">
        <f>データ!V6</f>
        <v>10783</v>
      </c>
      <c r="AM10" s="36"/>
      <c r="AN10" s="36"/>
      <c r="AO10" s="36"/>
      <c r="AP10" s="36"/>
      <c r="AQ10" s="36"/>
      <c r="AR10" s="36"/>
      <c r="AS10" s="36"/>
      <c r="AT10" s="37">
        <f>データ!W6</f>
        <v>13.79</v>
      </c>
      <c r="AU10" s="37"/>
      <c r="AV10" s="37"/>
      <c r="AW10" s="37"/>
      <c r="AX10" s="37"/>
      <c r="AY10" s="37"/>
      <c r="AZ10" s="37"/>
      <c r="BA10" s="37"/>
      <c r="BB10" s="37">
        <f>データ!X6</f>
        <v>781.94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GcUVt6R0Jrd7k5PeQ/G8WVtqJQKxhULeIz4wD6WvDRSDyfOmsQNN77rekzbcHeZ4dK50l8ltLA37NA5PCs4DDA==" saltValue="VJ4lkbGGcTHaC8nS7ChYZ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72079</v>
      </c>
      <c r="D6" s="19">
        <f t="shared" si="3"/>
        <v>46</v>
      </c>
      <c r="E6" s="19">
        <f t="shared" si="3"/>
        <v>17</v>
      </c>
      <c r="F6" s="19">
        <f t="shared" si="3"/>
        <v>5</v>
      </c>
      <c r="G6" s="19">
        <f t="shared" si="3"/>
        <v>0</v>
      </c>
      <c r="H6" s="19" t="str">
        <f t="shared" si="3"/>
        <v>福島県　須賀川市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72.13</v>
      </c>
      <c r="P6" s="20">
        <f t="shared" si="3"/>
        <v>14.69</v>
      </c>
      <c r="Q6" s="20">
        <f t="shared" si="3"/>
        <v>100</v>
      </c>
      <c r="R6" s="20">
        <f t="shared" si="3"/>
        <v>4290</v>
      </c>
      <c r="S6" s="20">
        <f t="shared" si="3"/>
        <v>73828</v>
      </c>
      <c r="T6" s="20">
        <f t="shared" si="3"/>
        <v>279.43</v>
      </c>
      <c r="U6" s="20">
        <f t="shared" si="3"/>
        <v>264.20999999999998</v>
      </c>
      <c r="V6" s="20">
        <f t="shared" si="3"/>
        <v>10783</v>
      </c>
      <c r="W6" s="20">
        <f t="shared" si="3"/>
        <v>13.79</v>
      </c>
      <c r="X6" s="20">
        <f t="shared" si="3"/>
        <v>781.94</v>
      </c>
      <c r="Y6" s="21" t="str">
        <f>IF(Y7="",NA(),Y7)</f>
        <v>-</v>
      </c>
      <c r="Z6" s="21">
        <f t="shared" ref="Z6:AH6" si="4">IF(Z7="",NA(),Z7)</f>
        <v>105.55</v>
      </c>
      <c r="AA6" s="21">
        <f t="shared" si="4"/>
        <v>103.75</v>
      </c>
      <c r="AB6" s="21">
        <f t="shared" si="4"/>
        <v>99.34</v>
      </c>
      <c r="AC6" s="21">
        <f t="shared" si="4"/>
        <v>102.99</v>
      </c>
      <c r="AD6" s="21" t="str">
        <f t="shared" si="4"/>
        <v>-</v>
      </c>
      <c r="AE6" s="21">
        <f t="shared" si="4"/>
        <v>106.37</v>
      </c>
      <c r="AF6" s="21">
        <f t="shared" si="4"/>
        <v>106.07</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124.8</v>
      </c>
      <c r="AS6" s="21">
        <f t="shared" si="5"/>
        <v>120.64</v>
      </c>
      <c r="AT6" s="20" t="str">
        <f>IF(AT7="","",IF(AT7="-","【-】","【"&amp;SUBSTITUTE(TEXT(AT7,"#,##0.00"),"-","△")&amp;"】"))</f>
        <v>【124.06】</v>
      </c>
      <c r="AU6" s="21" t="str">
        <f>IF(AU7="",NA(),AU7)</f>
        <v>-</v>
      </c>
      <c r="AV6" s="21">
        <f t="shared" ref="AV6:BD6" si="6">IF(AV7="",NA(),AV7)</f>
        <v>32.729999999999997</v>
      </c>
      <c r="AW6" s="21">
        <f t="shared" si="6"/>
        <v>33.85</v>
      </c>
      <c r="AX6" s="21">
        <f t="shared" si="6"/>
        <v>7.03</v>
      </c>
      <c r="AY6" s="21">
        <f t="shared" si="6"/>
        <v>-1.01</v>
      </c>
      <c r="AZ6" s="21" t="str">
        <f t="shared" si="6"/>
        <v>-</v>
      </c>
      <c r="BA6" s="21">
        <f t="shared" si="6"/>
        <v>29.13</v>
      </c>
      <c r="BB6" s="21">
        <f t="shared" si="6"/>
        <v>35.69</v>
      </c>
      <c r="BC6" s="21">
        <f t="shared" si="6"/>
        <v>35.42</v>
      </c>
      <c r="BD6" s="21">
        <f t="shared" si="6"/>
        <v>39.82</v>
      </c>
      <c r="BE6" s="20" t="str">
        <f>IF(BE7="","",IF(BE7="-","【-】","【"&amp;SUBSTITUTE(TEXT(BE7,"#,##0.00"),"-","△")&amp;"】"))</f>
        <v>【42.02】</v>
      </c>
      <c r="BF6" s="21" t="str">
        <f>IF(BF7="",NA(),BF7)</f>
        <v>-</v>
      </c>
      <c r="BG6" s="21">
        <f t="shared" ref="BG6:BO6" si="7">IF(BG7="",NA(),BG7)</f>
        <v>27.16</v>
      </c>
      <c r="BH6" s="20">
        <f t="shared" si="7"/>
        <v>0</v>
      </c>
      <c r="BI6" s="20">
        <f t="shared" si="7"/>
        <v>0</v>
      </c>
      <c r="BJ6" s="20">
        <f t="shared" si="7"/>
        <v>0</v>
      </c>
      <c r="BK6" s="21" t="str">
        <f t="shared" si="7"/>
        <v>-</v>
      </c>
      <c r="BL6" s="21">
        <f t="shared" si="7"/>
        <v>867.83</v>
      </c>
      <c r="BM6" s="21">
        <f t="shared" si="7"/>
        <v>791.76</v>
      </c>
      <c r="BN6" s="21">
        <f t="shared" si="7"/>
        <v>718.49</v>
      </c>
      <c r="BO6" s="21">
        <f t="shared" si="7"/>
        <v>743.31</v>
      </c>
      <c r="BP6" s="20" t="str">
        <f>IF(BP7="","",IF(BP7="-","【-】","【"&amp;SUBSTITUTE(TEXT(BP7,"#,##0.00"),"-","△")&amp;"】"))</f>
        <v>【785.10】</v>
      </c>
      <c r="BQ6" s="21" t="str">
        <f>IF(BQ7="",NA(),BQ7)</f>
        <v>-</v>
      </c>
      <c r="BR6" s="21">
        <f t="shared" ref="BR6:BZ6" si="8">IF(BR7="",NA(),BR7)</f>
        <v>78.36</v>
      </c>
      <c r="BS6" s="21">
        <f t="shared" si="8"/>
        <v>86.89</v>
      </c>
      <c r="BT6" s="21">
        <f t="shared" si="8"/>
        <v>86.26</v>
      </c>
      <c r="BU6" s="21">
        <f t="shared" si="8"/>
        <v>100</v>
      </c>
      <c r="BV6" s="21" t="str">
        <f t="shared" si="8"/>
        <v>-</v>
      </c>
      <c r="BW6" s="21">
        <f t="shared" si="8"/>
        <v>57.08</v>
      </c>
      <c r="BX6" s="21">
        <f t="shared" si="8"/>
        <v>56.26</v>
      </c>
      <c r="BY6" s="21">
        <f t="shared" si="8"/>
        <v>61.82</v>
      </c>
      <c r="BZ6" s="21">
        <f t="shared" si="8"/>
        <v>61.15</v>
      </c>
      <c r="CA6" s="20" t="str">
        <f>IF(CA7="","",IF(CA7="-","【-】","【"&amp;SUBSTITUTE(TEXT(CA7,"#,##0.00"),"-","△")&amp;"】"))</f>
        <v>【56.93】</v>
      </c>
      <c r="CB6" s="21" t="str">
        <f>IF(CB7="",NA(),CB7)</f>
        <v>-</v>
      </c>
      <c r="CC6" s="21">
        <f t="shared" ref="CC6:CK6" si="9">IF(CC7="",NA(),CC7)</f>
        <v>196.64</v>
      </c>
      <c r="CD6" s="21">
        <f t="shared" si="9"/>
        <v>177.04</v>
      </c>
      <c r="CE6" s="21">
        <f t="shared" si="9"/>
        <v>181.73</v>
      </c>
      <c r="CF6" s="21">
        <f t="shared" si="9"/>
        <v>162.07</v>
      </c>
      <c r="CG6" s="21" t="str">
        <f t="shared" si="9"/>
        <v>-</v>
      </c>
      <c r="CH6" s="21">
        <f t="shared" si="9"/>
        <v>274.99</v>
      </c>
      <c r="CI6" s="21">
        <f t="shared" si="9"/>
        <v>282.08999999999997</v>
      </c>
      <c r="CJ6" s="21">
        <f t="shared" si="9"/>
        <v>246.9</v>
      </c>
      <c r="CK6" s="21">
        <f t="shared" si="9"/>
        <v>250.43</v>
      </c>
      <c r="CL6" s="20" t="str">
        <f>IF(CL7="","",IF(CL7="-","【-】","【"&amp;SUBSTITUTE(TEXT(CL7,"#,##0.00"),"-","△")&amp;"】"))</f>
        <v>【271.15】</v>
      </c>
      <c r="CM6" s="21" t="str">
        <f>IF(CM7="",NA(),CM7)</f>
        <v>-</v>
      </c>
      <c r="CN6" s="21">
        <f t="shared" ref="CN6:CV6" si="10">IF(CN7="",NA(),CN7)</f>
        <v>51.24</v>
      </c>
      <c r="CO6" s="21">
        <f t="shared" si="10"/>
        <v>43.55</v>
      </c>
      <c r="CP6" s="21">
        <f t="shared" si="10"/>
        <v>46.79</v>
      </c>
      <c r="CQ6" s="21">
        <f t="shared" si="10"/>
        <v>45.2</v>
      </c>
      <c r="CR6" s="21" t="str">
        <f t="shared" si="10"/>
        <v>-</v>
      </c>
      <c r="CS6" s="21">
        <f t="shared" si="10"/>
        <v>54.83</v>
      </c>
      <c r="CT6" s="21">
        <f t="shared" si="10"/>
        <v>66.53</v>
      </c>
      <c r="CU6" s="21">
        <f t="shared" si="10"/>
        <v>52.9</v>
      </c>
      <c r="CV6" s="21">
        <f t="shared" si="10"/>
        <v>52.63</v>
      </c>
      <c r="CW6" s="20" t="str">
        <f>IF(CW7="","",IF(CW7="-","【-】","【"&amp;SUBSTITUTE(TEXT(CW7,"#,##0.00"),"-","△")&amp;"】"))</f>
        <v>【49.87】</v>
      </c>
      <c r="CX6" s="21" t="str">
        <f>IF(CX7="",NA(),CX7)</f>
        <v>-</v>
      </c>
      <c r="CY6" s="21">
        <f t="shared" ref="CY6:DG6" si="11">IF(CY7="",NA(),CY7)</f>
        <v>89.31</v>
      </c>
      <c r="CZ6" s="21">
        <f t="shared" si="11"/>
        <v>90.3</v>
      </c>
      <c r="DA6" s="21">
        <f t="shared" si="11"/>
        <v>90.8</v>
      </c>
      <c r="DB6" s="21">
        <f t="shared" si="11"/>
        <v>90.76</v>
      </c>
      <c r="DC6" s="21" t="str">
        <f t="shared" si="11"/>
        <v>-</v>
      </c>
      <c r="DD6" s="21">
        <f t="shared" si="11"/>
        <v>84.7</v>
      </c>
      <c r="DE6" s="21">
        <f t="shared" si="11"/>
        <v>84.67</v>
      </c>
      <c r="DF6" s="21">
        <f t="shared" si="11"/>
        <v>90.3</v>
      </c>
      <c r="DG6" s="21">
        <f t="shared" si="11"/>
        <v>90.32</v>
      </c>
      <c r="DH6" s="20" t="str">
        <f>IF(DH7="","",IF(DH7="-","【-】","【"&amp;SUBSTITUTE(TEXT(DH7,"#,##0.00"),"-","△")&amp;"】"))</f>
        <v>【87.54】</v>
      </c>
      <c r="DI6" s="21" t="str">
        <f>IF(DI7="",NA(),DI7)</f>
        <v>-</v>
      </c>
      <c r="DJ6" s="21">
        <f t="shared" ref="DJ6:DR6" si="12">IF(DJ7="",NA(),DJ7)</f>
        <v>3.51</v>
      </c>
      <c r="DK6" s="21">
        <f t="shared" si="12"/>
        <v>6.95</v>
      </c>
      <c r="DL6" s="21">
        <f t="shared" si="12"/>
        <v>9.91</v>
      </c>
      <c r="DM6" s="21">
        <f t="shared" si="12"/>
        <v>12.8</v>
      </c>
      <c r="DN6" s="21" t="str">
        <f t="shared" si="12"/>
        <v>-</v>
      </c>
      <c r="DO6" s="21">
        <f t="shared" si="12"/>
        <v>20.34</v>
      </c>
      <c r="DP6" s="21">
        <f t="shared" si="12"/>
        <v>21.85</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0.01</v>
      </c>
      <c r="EN6" s="21">
        <f t="shared" si="14"/>
        <v>0.02</v>
      </c>
      <c r="EO6" s="20" t="str">
        <f>IF(EO7="","",IF(EO7="-","【-】","【"&amp;SUBSTITUTE(TEXT(EO7,"#,##0.00"),"-","△")&amp;"】"))</f>
        <v>【0.02】</v>
      </c>
    </row>
    <row r="7" spans="1:148" s="22" customFormat="1" x14ac:dyDescent="0.15">
      <c r="A7" s="14"/>
      <c r="B7" s="23">
        <v>2023</v>
      </c>
      <c r="C7" s="23">
        <v>72079</v>
      </c>
      <c r="D7" s="23">
        <v>46</v>
      </c>
      <c r="E7" s="23">
        <v>17</v>
      </c>
      <c r="F7" s="23">
        <v>5</v>
      </c>
      <c r="G7" s="23">
        <v>0</v>
      </c>
      <c r="H7" s="23" t="s">
        <v>96</v>
      </c>
      <c r="I7" s="23" t="s">
        <v>97</v>
      </c>
      <c r="J7" s="23" t="s">
        <v>98</v>
      </c>
      <c r="K7" s="23" t="s">
        <v>99</v>
      </c>
      <c r="L7" s="23" t="s">
        <v>100</v>
      </c>
      <c r="M7" s="23" t="s">
        <v>101</v>
      </c>
      <c r="N7" s="24" t="s">
        <v>102</v>
      </c>
      <c r="O7" s="24">
        <v>72.13</v>
      </c>
      <c r="P7" s="24">
        <v>14.69</v>
      </c>
      <c r="Q7" s="24">
        <v>100</v>
      </c>
      <c r="R7" s="24">
        <v>4290</v>
      </c>
      <c r="S7" s="24">
        <v>73828</v>
      </c>
      <c r="T7" s="24">
        <v>279.43</v>
      </c>
      <c r="U7" s="24">
        <v>264.20999999999998</v>
      </c>
      <c r="V7" s="24">
        <v>10783</v>
      </c>
      <c r="W7" s="24">
        <v>13.79</v>
      </c>
      <c r="X7" s="24">
        <v>781.94</v>
      </c>
      <c r="Y7" s="24" t="s">
        <v>102</v>
      </c>
      <c r="Z7" s="24">
        <v>105.55</v>
      </c>
      <c r="AA7" s="24">
        <v>103.75</v>
      </c>
      <c r="AB7" s="24">
        <v>99.34</v>
      </c>
      <c r="AC7" s="24">
        <v>102.99</v>
      </c>
      <c r="AD7" s="24" t="s">
        <v>102</v>
      </c>
      <c r="AE7" s="24">
        <v>106.37</v>
      </c>
      <c r="AF7" s="24">
        <v>106.07</v>
      </c>
      <c r="AG7" s="24">
        <v>101.91</v>
      </c>
      <c r="AH7" s="24">
        <v>103.07</v>
      </c>
      <c r="AI7" s="24">
        <v>104.44</v>
      </c>
      <c r="AJ7" s="24" t="s">
        <v>102</v>
      </c>
      <c r="AK7" s="24">
        <v>0</v>
      </c>
      <c r="AL7" s="24">
        <v>0</v>
      </c>
      <c r="AM7" s="24">
        <v>0</v>
      </c>
      <c r="AN7" s="24">
        <v>0</v>
      </c>
      <c r="AO7" s="24" t="s">
        <v>102</v>
      </c>
      <c r="AP7" s="24">
        <v>139.02000000000001</v>
      </c>
      <c r="AQ7" s="24">
        <v>132.04</v>
      </c>
      <c r="AR7" s="24">
        <v>124.8</v>
      </c>
      <c r="AS7" s="24">
        <v>120.64</v>
      </c>
      <c r="AT7" s="24">
        <v>124.06</v>
      </c>
      <c r="AU7" s="24" t="s">
        <v>102</v>
      </c>
      <c r="AV7" s="24">
        <v>32.729999999999997</v>
      </c>
      <c r="AW7" s="24">
        <v>33.85</v>
      </c>
      <c r="AX7" s="24">
        <v>7.03</v>
      </c>
      <c r="AY7" s="24">
        <v>-1.01</v>
      </c>
      <c r="AZ7" s="24" t="s">
        <v>102</v>
      </c>
      <c r="BA7" s="24">
        <v>29.13</v>
      </c>
      <c r="BB7" s="24">
        <v>35.69</v>
      </c>
      <c r="BC7" s="24">
        <v>35.42</v>
      </c>
      <c r="BD7" s="24">
        <v>39.82</v>
      </c>
      <c r="BE7" s="24">
        <v>42.02</v>
      </c>
      <c r="BF7" s="24" t="s">
        <v>102</v>
      </c>
      <c r="BG7" s="24">
        <v>27.16</v>
      </c>
      <c r="BH7" s="24">
        <v>0</v>
      </c>
      <c r="BI7" s="24">
        <v>0</v>
      </c>
      <c r="BJ7" s="24">
        <v>0</v>
      </c>
      <c r="BK7" s="24" t="s">
        <v>102</v>
      </c>
      <c r="BL7" s="24">
        <v>867.83</v>
      </c>
      <c r="BM7" s="24">
        <v>791.76</v>
      </c>
      <c r="BN7" s="24">
        <v>718.49</v>
      </c>
      <c r="BO7" s="24">
        <v>743.31</v>
      </c>
      <c r="BP7" s="24">
        <v>785.1</v>
      </c>
      <c r="BQ7" s="24" t="s">
        <v>102</v>
      </c>
      <c r="BR7" s="24">
        <v>78.36</v>
      </c>
      <c r="BS7" s="24">
        <v>86.89</v>
      </c>
      <c r="BT7" s="24">
        <v>86.26</v>
      </c>
      <c r="BU7" s="24">
        <v>100</v>
      </c>
      <c r="BV7" s="24" t="s">
        <v>102</v>
      </c>
      <c r="BW7" s="24">
        <v>57.08</v>
      </c>
      <c r="BX7" s="24">
        <v>56.26</v>
      </c>
      <c r="BY7" s="24">
        <v>61.82</v>
      </c>
      <c r="BZ7" s="24">
        <v>61.15</v>
      </c>
      <c r="CA7" s="24">
        <v>56.93</v>
      </c>
      <c r="CB7" s="24" t="s">
        <v>102</v>
      </c>
      <c r="CC7" s="24">
        <v>196.64</v>
      </c>
      <c r="CD7" s="24">
        <v>177.04</v>
      </c>
      <c r="CE7" s="24">
        <v>181.73</v>
      </c>
      <c r="CF7" s="24">
        <v>162.07</v>
      </c>
      <c r="CG7" s="24" t="s">
        <v>102</v>
      </c>
      <c r="CH7" s="24">
        <v>274.99</v>
      </c>
      <c r="CI7" s="24">
        <v>282.08999999999997</v>
      </c>
      <c r="CJ7" s="24">
        <v>246.9</v>
      </c>
      <c r="CK7" s="24">
        <v>250.43</v>
      </c>
      <c r="CL7" s="24">
        <v>271.14999999999998</v>
      </c>
      <c r="CM7" s="24" t="s">
        <v>102</v>
      </c>
      <c r="CN7" s="24">
        <v>51.24</v>
      </c>
      <c r="CO7" s="24">
        <v>43.55</v>
      </c>
      <c r="CP7" s="24">
        <v>46.79</v>
      </c>
      <c r="CQ7" s="24">
        <v>45.2</v>
      </c>
      <c r="CR7" s="24" t="s">
        <v>102</v>
      </c>
      <c r="CS7" s="24">
        <v>54.83</v>
      </c>
      <c r="CT7" s="24">
        <v>66.53</v>
      </c>
      <c r="CU7" s="24">
        <v>52.9</v>
      </c>
      <c r="CV7" s="24">
        <v>52.63</v>
      </c>
      <c r="CW7" s="24">
        <v>49.87</v>
      </c>
      <c r="CX7" s="24" t="s">
        <v>102</v>
      </c>
      <c r="CY7" s="24">
        <v>89.31</v>
      </c>
      <c r="CZ7" s="24">
        <v>90.3</v>
      </c>
      <c r="DA7" s="24">
        <v>90.8</v>
      </c>
      <c r="DB7" s="24">
        <v>90.76</v>
      </c>
      <c r="DC7" s="24" t="s">
        <v>102</v>
      </c>
      <c r="DD7" s="24">
        <v>84.7</v>
      </c>
      <c r="DE7" s="24">
        <v>84.67</v>
      </c>
      <c r="DF7" s="24">
        <v>90.3</v>
      </c>
      <c r="DG7" s="24">
        <v>90.32</v>
      </c>
      <c r="DH7" s="24">
        <v>87.54</v>
      </c>
      <c r="DI7" s="24" t="s">
        <v>102</v>
      </c>
      <c r="DJ7" s="24">
        <v>3.51</v>
      </c>
      <c r="DK7" s="24">
        <v>6.95</v>
      </c>
      <c r="DL7" s="24">
        <v>9.91</v>
      </c>
      <c r="DM7" s="24">
        <v>12.8</v>
      </c>
      <c r="DN7" s="24" t="s">
        <v>102</v>
      </c>
      <c r="DO7" s="24">
        <v>20.34</v>
      </c>
      <c r="DP7" s="24">
        <v>21.85</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0.25</v>
      </c>
      <c r="EL7" s="24">
        <v>0.05</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野口 浩一</cp:lastModifiedBy>
  <cp:lastPrinted>2025-01-31T01:30:15Z</cp:lastPrinted>
  <dcterms:created xsi:type="dcterms:W3CDTF">2025-01-24T07:15:54Z</dcterms:created>
  <dcterms:modified xsi:type="dcterms:W3CDTF">2025-01-31T02:15:16Z</dcterms:modified>
  <cp:category/>
</cp:coreProperties>
</file>