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5白河市○\"/>
    </mc:Choice>
  </mc:AlternateContent>
  <workbookProtection workbookAlgorithmName="SHA-512" workbookHashValue="2zrbObUQ+gn5nn/dcP58DzWcb77PABrgbSMcHL/ygezZdwST4CpPc5wRzn9AodGCZnjrPtqwHDQb3I8qwwlxUA==" workbookSaltValue="keUzu72lMISLmhX1cUUikw=="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<sst xmlns="http://schemas.openxmlformats.org/spreadsheetml/2006/main" count="253" uniqueCount="115">
  <si>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</si>
  <si>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</si>
  <si>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</si>
  <si>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</si>
  <si>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</si>
  <si>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</si>
  <si>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</si>
  <si>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</si>
  <si>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</si>
  <si>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</si>
  <si>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</si>
  <si>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</si>
  <si>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</si>
  <si>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</si>
  <si>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</si>
  <si>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</si>
  <si>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</si>
  <si>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</si>
  <si>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</si>
  <si>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</si>
  <si>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</si>
  <si>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</si>
  <si>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</si>
  <si>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</si>
  <si>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</si>
  <si>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</si>
  <si>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</si>
  <si>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</si>
  <si>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</si>
  <si>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</si>
  <si>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</si>
  <si>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</si>
  <si>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</si>
  <si>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</si>
  <si>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</si>
  <si>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</si>
  <si>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</si>
  <si>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</si>
  <si>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</si>
  <si>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</si>
  <si>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</si>
  <si>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</si>
  <si>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</si>
  <si>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</si>
  <si>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</si>
  <si>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</si>
  <si>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</si>
  <si>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</si>
  <si>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</si>
  <si>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</si>
  <si>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</si>
  <si>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</si>
  <si>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</si>
  <si>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</si>
  <si>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</si>
  <si>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</si>
  <si>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</si>
  <si>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</si>
  <si>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</si>
  <si>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</si>
  <si>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</si>
  <si>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</si>
  <si>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</si>
  <si>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</si>
  <si>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</si>
  <si>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</si>
  <si>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</si>
  <si>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</si>
  <si>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</si>
  <si>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</si>
  <si>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</si>
  <si>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</si>
  <si>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</si>
  <si>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</si>
  <si>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</si>
  <si>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</si>
  <si>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</si>
  <si>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</si>
  <si>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</si>
  <si>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</si>
  <si>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</si>
  <si>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</si>
  <si>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</si>
  <si>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</si>
  <si>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</si>
  <si>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</si>
  <si>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</si>
  <si>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</si>
  <si>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</si>
  <si>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</si>
  <si>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</si>
  <si>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</si>
  <si>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</si>
  <si>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</si>
  <si>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</si>
  <si>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</si>
  <si>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</si>
  <si>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</si>
  <si>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</si>
  <si>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</si>
  <si>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</si>
  <si>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</si>
  <si>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</si>
  <si>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</si>
  <si>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</si>
  <si>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</si>
  <si>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</si>
  <si>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</si>
  <si>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</si>
  <si>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</si>
  <si>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</si>
  <si>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</si>
  <si>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施設設備の老朽化等による更新や改築の費用が増加する見込みにより、ストックマネジメント計画に基づく適切な施設管理を行い、施設全体のコスト縮減に努めている。</t>
    <phoneticPr fontId="4"/>
  </si>
  <si>
    <t>　令和5年度発注工事で未普及対策である面整備が完了する。
　今後は、施設等の老朽化に伴う更新費用の増加や人口減少に伴う使用料収入の減少により、汚水処理施設に係る事業運営の厳しさを増すことが予測されるため、更なる効率的な事業運営が必要となる。
　ストックマネジメント計画に基づき適切な施設整備を行うとともに、料金改定を行い経営改善に努める。
　</t>
    <rPh sb="6" eb="8">
      <t>ハッチュウ</t>
    </rPh>
    <rPh sb="8" eb="10">
      <t>コウジ</t>
    </rPh>
    <rPh sb="30" eb="32">
      <t>コンゴ</t>
    </rPh>
    <rPh sb="62" eb="64">
      <t>シュウニュウ</t>
    </rPh>
    <rPh sb="94" eb="96">
      <t>ヨソク</t>
    </rPh>
    <rPh sb="153" eb="155">
      <t>リョウキン</t>
    </rPh>
    <rPh sb="158" eb="159">
      <t>オコナ</t>
    </rPh>
    <rPh sb="165" eb="166">
      <t>ツト</t>
    </rPh>
    <phoneticPr fontId="4"/>
  </si>
  <si>
    <r>
      <t>①経常収支比率：類似団体の平均値を上回り100％を超えた黒字であるが、一般会計からの補助金で賄っている状況から、純粋に健全な経営状態とは言えない。
③流動比率：債務に対する支払い能力が年々増加しているが、100％を下回っていることから、支払い能力を高めるために、維持管理の抑制や料金改定を行うなど、経営改善を図る必要がある。
④</t>
    </r>
    <r>
      <rPr>
        <sz val="10"/>
        <rFont val="ＭＳ ゴシック"/>
        <family val="3"/>
        <charset val="128"/>
      </rPr>
      <t>企業債残高対事業規模比率：類似団体と比較しても高い水準となる。元利償還は令和元年度をピークに、今後大規模な施設改修等がない限り、今後も減少していく見込みであるものの、企業債が収入規模に見合っているのか分析する必要がある。</t>
    </r>
    <r>
      <rPr>
        <sz val="10"/>
        <color theme="1"/>
        <rFont val="ＭＳ ゴシック"/>
        <family val="3"/>
        <charset val="128"/>
      </rPr>
      <t xml:space="preserve">
⑤経費回収率：類似団体では平均値がR04から増加していることから、汚水処理にかかる費用を抑えつつ、料金改定を行い適正な使用料収入を確保する必要がある。
⑥汚水処理原価：類似団体と比較して高水準のため、維持管理費のコスト縮減や管路の不明水対策、接続率の向上を目指すことにより、有収水量を増加させる取り組みが必要である。
⑦⑧施設利用率・水洗化率：共に平均値を上回るものの100％に達していないことから、引き続き接続率の向上に取り組む。</t>
    </r>
    <rPh sb="25" eb="26">
      <t>コ</t>
    </rPh>
    <rPh sb="46" eb="47">
      <t>マカナ</t>
    </rPh>
    <rPh sb="81" eb="83">
      <t>サイム</t>
    </rPh>
    <rPh sb="84" eb="85">
      <t>タイ</t>
    </rPh>
    <rPh sb="87" eb="89">
      <t>シハラ</t>
    </rPh>
    <rPh sb="90" eb="92">
      <t>ノウリョク</t>
    </rPh>
    <rPh sb="93" eb="95">
      <t>ネンネン</t>
    </rPh>
    <rPh sb="95" eb="97">
      <t>ゾウカ</t>
    </rPh>
    <rPh sb="119" eb="121">
      <t>シハラ</t>
    </rPh>
    <rPh sb="122" eb="124">
      <t>ノウリョク</t>
    </rPh>
    <rPh sb="125" eb="126">
      <t>タカ</t>
    </rPh>
    <rPh sb="141" eb="142">
      <t>キン</t>
    </rPh>
    <rPh sb="145" eb="146">
      <t>オコナ</t>
    </rPh>
    <rPh sb="150" eb="152">
      <t>ケイエイ</t>
    </rPh>
    <rPh sb="152" eb="154">
      <t>カイゼン</t>
    </rPh>
    <rPh sb="155" eb="156">
      <t>ハカ</t>
    </rPh>
    <rPh sb="157" eb="159">
      <t>ヒツヨウ</t>
    </rPh>
    <rPh sb="189" eb="190">
      <t>タカ</t>
    </rPh>
    <rPh sb="249" eb="251">
      <t>キギョウ</t>
    </rPh>
    <rPh sb="251" eb="252">
      <t>サイ</t>
    </rPh>
    <rPh sb="253" eb="255">
      <t>シュウニュウ</t>
    </rPh>
    <rPh sb="255" eb="257">
      <t>キボ</t>
    </rPh>
    <rPh sb="258" eb="260">
      <t>ミア</t>
    </rPh>
    <rPh sb="266" eb="268">
      <t>ブンセキ</t>
    </rPh>
    <rPh sb="270" eb="272">
      <t>ヒツヨウ</t>
    </rPh>
    <rPh sb="285" eb="289">
      <t>ルイジダンタイ</t>
    </rPh>
    <rPh sb="291" eb="294">
      <t>ヘイキンチ</t>
    </rPh>
    <rPh sb="300" eb="302">
      <t>ゾウカ</t>
    </rPh>
    <rPh sb="327" eb="329">
      <t>リョウキン</t>
    </rPh>
    <rPh sb="347" eb="349">
      <t>ヒツヨウ</t>
    </rPh>
    <rPh sb="407" eb="40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</si>
</sst>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0.01</c:v>
                </c:pt>
              </c:numCache>
            </c:numRef>
          </c:val>
          <c:extLst>
            <c:ext xmlns:c16="http://schemas.microsoft.com/office/drawing/2014/chart" uri="{C3380CC4-5D6E-409C-BE32-E72D297353CC}">
              <c16:uniqueId val="{00000000-D6B0-4FB6-ABF5-49D89EDC19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0.09</c:v>
                </c:pt>
                <c:pt idx="4">
                  <c:v>0.06</c:v>
                </c:pt>
              </c:numCache>
            </c:numRef>
          </c:val>
          <c:smooth val="0"/>
          <c:extLst>
            <c:ext xmlns:c16="http://schemas.microsoft.com/office/drawing/2014/chart" uri="{C3380CC4-5D6E-409C-BE32-E72D297353CC}">
              <c16:uniqueId val="{00000001-D6B0-4FB6-ABF5-49D89EDC19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70.760000000000005</c:v>
                </c:pt>
                <c:pt idx="2">
                  <c:v>73.599999999999994</c:v>
                </c:pt>
                <c:pt idx="3">
                  <c:v>72.61</c:v>
                </c:pt>
                <c:pt idx="4">
                  <c:v>72.44</c:v>
                </c:pt>
              </c:numCache>
            </c:numRef>
          </c:val>
          <c:extLst>
            <c:ext xmlns:c16="http://schemas.microsoft.com/office/drawing/2014/chart" uri="{C3380CC4-5D6E-409C-BE32-E72D297353CC}">
              <c16:uniqueId val="{00000000-244F-460D-8DA0-20294FB9AA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57.32</c:v>
                </c:pt>
                <c:pt idx="4">
                  <c:v>63.71</c:v>
                </c:pt>
              </c:numCache>
            </c:numRef>
          </c:val>
          <c:smooth val="0"/>
          <c:extLst>
            <c:ext xmlns:c16="http://schemas.microsoft.com/office/drawing/2014/chart" uri="{C3380CC4-5D6E-409C-BE32-E72D297353CC}">
              <c16:uniqueId val="{00000001-244F-460D-8DA0-20294FB9AA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96.96</c:v>
                </c:pt>
                <c:pt idx="2">
                  <c:v>98.8</c:v>
                </c:pt>
                <c:pt idx="3">
                  <c:v>95.1</c:v>
                </c:pt>
                <c:pt idx="4">
                  <c:v>94.58</c:v>
                </c:pt>
              </c:numCache>
            </c:numRef>
          </c:val>
          <c:extLst>
            <c:ext xmlns:c16="http://schemas.microsoft.com/office/drawing/2014/chart" uri="{C3380CC4-5D6E-409C-BE32-E72D297353CC}">
              <c16:uniqueId val="{00000000-A465-4777-9B97-EA61159F8D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85.96</c:v>
                </c:pt>
                <c:pt idx="4">
                  <c:v>92.89</c:v>
                </c:pt>
              </c:numCache>
            </c:numRef>
          </c:val>
          <c:smooth val="0"/>
          <c:extLst>
            <c:ext xmlns:c16="http://schemas.microsoft.com/office/drawing/2014/chart" uri="{C3380CC4-5D6E-409C-BE32-E72D297353CC}">
              <c16:uniqueId val="{00000001-A465-4777-9B97-EA61159F8D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103.44</c:v>
                </c:pt>
                <c:pt idx="2">
                  <c:v>102.61</c:v>
                </c:pt>
                <c:pt idx="3">
                  <c:v>105.6</c:v>
                </c:pt>
                <c:pt idx="4">
                  <c:v>110.7</c:v>
                </c:pt>
              </c:numCache>
            </c:numRef>
          </c:val>
          <c:extLst>
            <c:ext xmlns:c16="http://schemas.microsoft.com/office/drawing/2014/chart" uri="{C3380CC4-5D6E-409C-BE32-E72D297353CC}">
              <c16:uniqueId val="{00000000-64EA-4EB7-BB4C-D9D1361C96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109.58</c:v>
                </c:pt>
                <c:pt idx="4">
                  <c:v>107.64</c:v>
                </c:pt>
              </c:numCache>
            </c:numRef>
          </c:val>
          <c:smooth val="0"/>
          <c:extLst>
            <c:ext xmlns:c16="http://schemas.microsoft.com/office/drawing/2014/chart" uri="{C3380CC4-5D6E-409C-BE32-E72D297353CC}">
              <c16:uniqueId val="{00000001-64EA-4EB7-BB4C-D9D1361C96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3.13</c:v>
                </c:pt>
                <c:pt idx="2">
                  <c:v>6.09</c:v>
                </c:pt>
                <c:pt idx="3">
                  <c:v>8.9600000000000009</c:v>
                </c:pt>
                <c:pt idx="4">
                  <c:v>11.84</c:v>
                </c:pt>
              </c:numCache>
            </c:numRef>
          </c:val>
          <c:extLst>
            <c:ext xmlns:c16="http://schemas.microsoft.com/office/drawing/2014/chart" uri="{C3380CC4-5D6E-409C-BE32-E72D297353CC}">
              <c16:uniqueId val="{00000000-9D8C-45B7-960B-BF2656AD18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19.96</c:v>
                </c:pt>
                <c:pt idx="4">
                  <c:v>29.93</c:v>
                </c:pt>
              </c:numCache>
            </c:numRef>
          </c:val>
          <c:smooth val="0"/>
          <c:extLst>
            <c:ext xmlns:c16="http://schemas.microsoft.com/office/drawing/2014/chart" uri="{C3380CC4-5D6E-409C-BE32-E72D297353CC}">
              <c16:uniqueId val="{00000001-9D8C-45B7-960B-BF2656AD18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B9-427B-941B-0E5AC85E41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0.83</c:v>
                </c:pt>
                <c:pt idx="4" formatCode="#,##0.00;&quot;△&quot;#,##0.00;&quot;-&quot;">
                  <c:v>2.74</c:v>
                </c:pt>
              </c:numCache>
            </c:numRef>
          </c:val>
          <c:smooth val="0"/>
          <c:extLst>
            <c:ext xmlns:c16="http://schemas.microsoft.com/office/drawing/2014/chart" uri="{C3380CC4-5D6E-409C-BE32-E72D297353CC}">
              <c16:uniqueId val="{00000001-F8B9-427B-941B-0E5AC85E41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C0E-4DDD-9D9E-D23E33BD27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5.35</c:v>
                </c:pt>
                <c:pt idx="4">
                  <c:v>5.61</c:v>
                </c:pt>
              </c:numCache>
            </c:numRef>
          </c:val>
          <c:smooth val="0"/>
          <c:extLst>
            <c:ext xmlns:c16="http://schemas.microsoft.com/office/drawing/2014/chart" uri="{C3380CC4-5D6E-409C-BE32-E72D297353CC}">
              <c16:uniqueId val="{00000001-EC0E-4DDD-9D9E-D23E33BD27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15.78</c:v>
                </c:pt>
                <c:pt idx="2">
                  <c:v>21.73</c:v>
                </c:pt>
                <c:pt idx="3">
                  <c:v>34.42</c:v>
                </c:pt>
                <c:pt idx="4">
                  <c:v>47.17</c:v>
                </c:pt>
              </c:numCache>
            </c:numRef>
          </c:val>
          <c:extLst>
            <c:ext xmlns:c16="http://schemas.microsoft.com/office/drawing/2014/chart" uri="{C3380CC4-5D6E-409C-BE32-E72D297353CC}">
              <c16:uniqueId val="{00000000-83F3-4AEC-8314-E253277AA2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59.45</c:v>
                </c:pt>
                <c:pt idx="4">
                  <c:v>76.319999999999993</c:v>
                </c:pt>
              </c:numCache>
            </c:numRef>
          </c:val>
          <c:smooth val="0"/>
          <c:extLst>
            <c:ext xmlns:c16="http://schemas.microsoft.com/office/drawing/2014/chart" uri="{C3380CC4-5D6E-409C-BE32-E72D297353CC}">
              <c16:uniqueId val="{00000001-83F3-4AEC-8314-E253277AA2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1098.26</c:v>
                </c:pt>
                <c:pt idx="2">
                  <c:v>535.76</c:v>
                </c:pt>
                <c:pt idx="3">
                  <c:v>610.15</c:v>
                </c:pt>
                <c:pt idx="4">
                  <c:v>850.47</c:v>
                </c:pt>
              </c:numCache>
            </c:numRef>
          </c:val>
          <c:extLst>
            <c:ext xmlns:c16="http://schemas.microsoft.com/office/drawing/2014/chart" uri="{C3380CC4-5D6E-409C-BE32-E72D297353CC}">
              <c16:uniqueId val="{00000000-48EF-4F26-8AEA-655A6C15FC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925.32</c:v>
                </c:pt>
                <c:pt idx="4">
                  <c:v>749.43</c:v>
                </c:pt>
              </c:numCache>
            </c:numRef>
          </c:val>
          <c:smooth val="0"/>
          <c:extLst>
            <c:ext xmlns:c16="http://schemas.microsoft.com/office/drawing/2014/chart" uri="{C3380CC4-5D6E-409C-BE32-E72D297353CC}">
              <c16:uniqueId val="{00000001-48EF-4F26-8AEA-655A6C15FC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76.260000000000005</c:v>
                </c:pt>
                <c:pt idx="2">
                  <c:v>75.84</c:v>
                </c:pt>
                <c:pt idx="3">
                  <c:v>78.19</c:v>
                </c:pt>
                <c:pt idx="4">
                  <c:v>72.69</c:v>
                </c:pt>
              </c:numCache>
            </c:numRef>
          </c:val>
          <c:extLst>
            <c:ext xmlns:c16="http://schemas.microsoft.com/office/drawing/2014/chart" uri="{C3380CC4-5D6E-409C-BE32-E72D297353CC}">
              <c16:uniqueId val="{00000000-5C3B-40EE-A490-3EF00335C2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96.98</c:v>
                </c:pt>
                <c:pt idx="4">
                  <c:v>98.46</c:v>
                </c:pt>
              </c:numCache>
            </c:numRef>
          </c:val>
          <c:smooth val="0"/>
          <c:extLst>
            <c:ext xmlns:c16="http://schemas.microsoft.com/office/drawing/2014/chart" uri="{C3380CC4-5D6E-409C-BE32-E72D297353CC}">
              <c16:uniqueId val="{00000001-5C3B-40EE-A490-3EF00335C2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191.92</c:v>
                </c:pt>
                <c:pt idx="2">
                  <c:v>194.2</c:v>
                </c:pt>
                <c:pt idx="3">
                  <c:v>191.97</c:v>
                </c:pt>
                <c:pt idx="4">
                  <c:v>208.58</c:v>
                </c:pt>
              </c:numCache>
            </c:numRef>
          </c:val>
          <c:extLst>
            <c:ext xmlns:c16="http://schemas.microsoft.com/office/drawing/2014/chart" uri="{C3380CC4-5D6E-409C-BE32-E72D297353CC}">
              <c16:uniqueId val="{00000000-D412-4BA7-8EED-EACCE6394F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153.54</c:v>
                </c:pt>
                <c:pt idx="4">
                  <c:v>157.44999999999999</c:v>
                </c:pt>
              </c:numCache>
            </c:numRef>
          </c:val>
          <c:smooth val="0"/>
          <c:extLst>
            <c:ext xmlns:c16="http://schemas.microsoft.com/office/drawing/2014/chart" uri="{C3380CC4-5D6E-409C-BE32-E72D297353CC}">
              <c16:uniqueId val="{00000001-D412-4BA7-8EED-EACCE6394F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61" zoomScale="120" zoomScaleNormal="12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白河市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57869</v>
      </c>
      <c r="AM8" s="45"/>
      <c r="AN8" s="45"/>
      <c r="AO8" s="45"/>
      <c r="AP8" s="45"/>
      <c r="AQ8" s="45"/>
      <c r="AR8" s="45"/>
      <c r="AS8" s="45"/>
      <c r="AT8" s="44">
        <f>データ!T6</f>
        <v>305.32</v>
      </c>
      <c r="AU8" s="44"/>
      <c r="AV8" s="44"/>
      <c r="AW8" s="44"/>
      <c r="AX8" s="44"/>
      <c r="AY8" s="44"/>
      <c r="AZ8" s="44"/>
      <c r="BA8" s="44"/>
      <c r="BB8" s="44">
        <f>データ!U6</f>
        <v>189.54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66.16</v>
      </c>
      <c r="J10" s="44"/>
      <c r="K10" s="44"/>
      <c r="L10" s="44"/>
      <c r="M10" s="44"/>
      <c r="N10" s="44"/>
      <c r="O10" s="44"/>
      <c r="P10" s="44">
        <f>データ!P6</f>
        <v>54.37</v>
      </c>
      <c r="Q10" s="44"/>
      <c r="R10" s="44"/>
      <c r="S10" s="44"/>
      <c r="T10" s="44"/>
      <c r="U10" s="44"/>
      <c r="V10" s="44"/>
      <c r="W10" s="44">
        <f>データ!Q6</f>
        <v>86.77</v>
      </c>
      <c r="X10" s="44"/>
      <c r="Y10" s="44"/>
      <c r="Z10" s="44"/>
      <c r="AA10" s="44"/>
      <c r="AB10" s="44"/>
      <c r="AC10" s="44"/>
      <c r="AD10" s="45">
        <f>データ!R6</f>
        <v>2838</v>
      </c>
      <c r="AE10" s="45"/>
      <c r="AF10" s="45"/>
      <c r="AG10" s="45"/>
      <c r="AH10" s="45"/>
      <c r="AI10" s="45"/>
      <c r="AJ10" s="45"/>
      <c r="AK10" s="2"/>
      <c r="AL10" s="45">
        <f>データ!V6</f>
        <v>31227</v>
      </c>
      <c r="AM10" s="45"/>
      <c r="AN10" s="45"/>
      <c r="AO10" s="45"/>
      <c r="AP10" s="45"/>
      <c r="AQ10" s="45"/>
      <c r="AR10" s="45"/>
      <c r="AS10" s="45"/>
      <c r="AT10" s="44">
        <f>データ!W6</f>
        <v>11.17</v>
      </c>
      <c r="AU10" s="44"/>
      <c r="AV10" s="44"/>
      <c r="AW10" s="44"/>
      <c r="AX10" s="44"/>
      <c r="AY10" s="44"/>
      <c r="AZ10" s="44"/>
      <c r="BA10" s="44"/>
      <c r="BB10" s="44">
        <f>データ!X6</f>
        <v>2795.61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PnQjxHONYBu3Kir9i7Z941Oa+x82Z3G+CF1zrzUCu6CyccLtaNl0RjgI1qKvDXm6X+VXgaDJ4u3MvpCfqAj+A==" saltValue="ysl0k0iVpOoNCoVn27BB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72052</v>
      </c>
      <c r="D6" s="19">
        <f t="shared" si="3"/>
        <v>46</v>
      </c>
      <c r="E6" s="19">
        <f t="shared" si="3"/>
        <v>17</v>
      </c>
      <c r="F6" s="19">
        <f t="shared" si="3"/>
        <v>1</v>
      </c>
      <c r="G6" s="19">
        <f t="shared" si="3"/>
        <v>0</v>
      </c>
      <c r="H6" s="19" t="str">
        <f t="shared" si="3"/>
        <v>福島県　白河市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66.16</v>
      </c>
      <c r="P6" s="20">
        <f t="shared" si="3"/>
        <v>54.37</v>
      </c>
      <c r="Q6" s="20">
        <f t="shared" si="3"/>
        <v>86.77</v>
      </c>
      <c r="R6" s="20">
        <f t="shared" si="3"/>
        <v>2838</v>
      </c>
      <c r="S6" s="20">
        <f t="shared" si="3"/>
        <v>57869</v>
      </c>
      <c r="T6" s="20">
        <f t="shared" si="3"/>
        <v>305.32</v>
      </c>
      <c r="U6" s="20">
        <f t="shared" si="3"/>
        <v>189.54</v>
      </c>
      <c r="V6" s="20">
        <f t="shared" si="3"/>
        <v>31227</v>
      </c>
      <c r="W6" s="20">
        <f t="shared" si="3"/>
        <v>11.17</v>
      </c>
      <c r="X6" s="20">
        <f t="shared" si="3"/>
        <v>2795.61</v>
      </c>
      <c r="Y6" s="21" t="str">
        <f>IF(Y7="",NA(),Y7)</f>
        <v>-</v>
      </c>
      <c r="Z6" s="21">
        <f t="shared" ref="Z6:AH6" si="4">IF(Z7="",NA(),Z7)</f>
        <v>103.44</v>
      </c>
      <c r="AA6" s="21">
        <f t="shared" si="4"/>
        <v>102.61</v>
      </c>
      <c r="AB6" s="21">
        <f t="shared" si="4"/>
        <v>105.6</v>
      </c>
      <c r="AC6" s="21">
        <f t="shared" si="4"/>
        <v>110.7</v>
      </c>
      <c r="AD6" s="21" t="str">
        <f t="shared" si="4"/>
        <v>-</v>
      </c>
      <c r="AE6" s="21">
        <f t="shared" si="4"/>
        <v>107.21</v>
      </c>
      <c r="AF6" s="21">
        <f t="shared" si="4"/>
        <v>107.08</v>
      </c>
      <c r="AG6" s="21">
        <f t="shared" si="4"/>
        <v>109.58</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5.35</v>
      </c>
      <c r="AS6" s="21">
        <f t="shared" si="5"/>
        <v>5.61</v>
      </c>
      <c r="AT6" s="20" t="str">
        <f>IF(AT7="","",IF(AT7="-","【-】","【"&amp;SUBSTITUTE(TEXT(AT7,"#,##0.00"),"-","△")&amp;"】"))</f>
        <v>【3.03】</v>
      </c>
      <c r="AU6" s="21" t="str">
        <f>IF(AU7="",NA(),AU7)</f>
        <v>-</v>
      </c>
      <c r="AV6" s="21">
        <f t="shared" ref="AV6:BD6" si="6">IF(AV7="",NA(),AV7)</f>
        <v>15.78</v>
      </c>
      <c r="AW6" s="21">
        <f t="shared" si="6"/>
        <v>21.73</v>
      </c>
      <c r="AX6" s="21">
        <f t="shared" si="6"/>
        <v>34.42</v>
      </c>
      <c r="AY6" s="21">
        <f t="shared" si="6"/>
        <v>47.17</v>
      </c>
      <c r="AZ6" s="21" t="str">
        <f t="shared" si="6"/>
        <v>-</v>
      </c>
      <c r="BA6" s="21">
        <f t="shared" si="6"/>
        <v>40.67</v>
      </c>
      <c r="BB6" s="21">
        <f t="shared" si="6"/>
        <v>47.7</v>
      </c>
      <c r="BC6" s="21">
        <f t="shared" si="6"/>
        <v>59.45</v>
      </c>
      <c r="BD6" s="21">
        <f t="shared" si="6"/>
        <v>76.319999999999993</v>
      </c>
      <c r="BE6" s="20" t="str">
        <f>IF(BE7="","",IF(BE7="-","【-】","【"&amp;SUBSTITUTE(TEXT(BE7,"#,##0.00"),"-","△")&amp;"】"))</f>
        <v>【78.43】</v>
      </c>
      <c r="BF6" s="21" t="str">
        <f>IF(BF7="",NA(),BF7)</f>
        <v>-</v>
      </c>
      <c r="BG6" s="21">
        <f t="shared" ref="BG6:BO6" si="7">IF(BG7="",NA(),BG7)</f>
        <v>1098.26</v>
      </c>
      <c r="BH6" s="21">
        <f t="shared" si="7"/>
        <v>535.76</v>
      </c>
      <c r="BI6" s="21">
        <f t="shared" si="7"/>
        <v>610.15</v>
      </c>
      <c r="BJ6" s="21">
        <f t="shared" si="7"/>
        <v>850.47</v>
      </c>
      <c r="BK6" s="21" t="str">
        <f t="shared" si="7"/>
        <v>-</v>
      </c>
      <c r="BL6" s="21">
        <f t="shared" si="7"/>
        <v>1050.51</v>
      </c>
      <c r="BM6" s="21">
        <f t="shared" si="7"/>
        <v>1102.01</v>
      </c>
      <c r="BN6" s="21">
        <f t="shared" si="7"/>
        <v>925.32</v>
      </c>
      <c r="BO6" s="21">
        <f t="shared" si="7"/>
        <v>749.43</v>
      </c>
      <c r="BP6" s="20" t="str">
        <f>IF(BP7="","",IF(BP7="-","【-】","【"&amp;SUBSTITUTE(TEXT(BP7,"#,##0.00"),"-","△")&amp;"】"))</f>
        <v>【630.82】</v>
      </c>
      <c r="BQ6" s="21" t="str">
        <f>IF(BQ7="",NA(),BQ7)</f>
        <v>-</v>
      </c>
      <c r="BR6" s="21">
        <f t="shared" ref="BR6:BZ6" si="8">IF(BR7="",NA(),BR7)</f>
        <v>76.260000000000005</v>
      </c>
      <c r="BS6" s="21">
        <f t="shared" si="8"/>
        <v>75.84</v>
      </c>
      <c r="BT6" s="21">
        <f t="shared" si="8"/>
        <v>78.19</v>
      </c>
      <c r="BU6" s="21">
        <f t="shared" si="8"/>
        <v>72.69</v>
      </c>
      <c r="BV6" s="21" t="str">
        <f t="shared" si="8"/>
        <v>-</v>
      </c>
      <c r="BW6" s="21">
        <f t="shared" si="8"/>
        <v>82.65</v>
      </c>
      <c r="BX6" s="21">
        <f t="shared" si="8"/>
        <v>82.55</v>
      </c>
      <c r="BY6" s="21">
        <f t="shared" si="8"/>
        <v>96.98</v>
      </c>
      <c r="BZ6" s="21">
        <f t="shared" si="8"/>
        <v>98.46</v>
      </c>
      <c r="CA6" s="20" t="str">
        <f>IF(CA7="","",IF(CA7="-","【-】","【"&amp;SUBSTITUTE(TEXT(CA7,"#,##0.00"),"-","△")&amp;"】"))</f>
        <v>【97.81】</v>
      </c>
      <c r="CB6" s="21" t="str">
        <f>IF(CB7="",NA(),CB7)</f>
        <v>-</v>
      </c>
      <c r="CC6" s="21">
        <f t="shared" ref="CC6:CK6" si="9">IF(CC7="",NA(),CC7)</f>
        <v>191.92</v>
      </c>
      <c r="CD6" s="21">
        <f t="shared" si="9"/>
        <v>194.2</v>
      </c>
      <c r="CE6" s="21">
        <f t="shared" si="9"/>
        <v>191.97</v>
      </c>
      <c r="CF6" s="21">
        <f t="shared" si="9"/>
        <v>208.58</v>
      </c>
      <c r="CG6" s="21" t="str">
        <f t="shared" si="9"/>
        <v>-</v>
      </c>
      <c r="CH6" s="21">
        <f t="shared" si="9"/>
        <v>186.3</v>
      </c>
      <c r="CI6" s="21">
        <f t="shared" si="9"/>
        <v>188.38</v>
      </c>
      <c r="CJ6" s="21">
        <f t="shared" si="9"/>
        <v>153.54</v>
      </c>
      <c r="CK6" s="21">
        <f t="shared" si="9"/>
        <v>157.44999999999999</v>
      </c>
      <c r="CL6" s="20" t="str">
        <f>IF(CL7="","",IF(CL7="-","【-】","【"&amp;SUBSTITUTE(TEXT(CL7,"#,##0.00"),"-","△")&amp;"】"))</f>
        <v>【138.75】</v>
      </c>
      <c r="CM6" s="21" t="str">
        <f>IF(CM7="",NA(),CM7)</f>
        <v>-</v>
      </c>
      <c r="CN6" s="21">
        <f t="shared" ref="CN6:CV6" si="10">IF(CN7="",NA(),CN7)</f>
        <v>70.760000000000005</v>
      </c>
      <c r="CO6" s="21">
        <f t="shared" si="10"/>
        <v>73.599999999999994</v>
      </c>
      <c r="CP6" s="21">
        <f t="shared" si="10"/>
        <v>72.61</v>
      </c>
      <c r="CQ6" s="21">
        <f t="shared" si="10"/>
        <v>72.44</v>
      </c>
      <c r="CR6" s="21" t="str">
        <f t="shared" si="10"/>
        <v>-</v>
      </c>
      <c r="CS6" s="21">
        <f t="shared" si="10"/>
        <v>50.53</v>
      </c>
      <c r="CT6" s="21">
        <f t="shared" si="10"/>
        <v>51.42</v>
      </c>
      <c r="CU6" s="21">
        <f t="shared" si="10"/>
        <v>57.32</v>
      </c>
      <c r="CV6" s="21">
        <f t="shared" si="10"/>
        <v>63.71</v>
      </c>
      <c r="CW6" s="20" t="str">
        <f>IF(CW7="","",IF(CW7="-","【-】","【"&amp;SUBSTITUTE(TEXT(CW7,"#,##0.00"),"-","△")&amp;"】"))</f>
        <v>【58.94】</v>
      </c>
      <c r="CX6" s="21" t="str">
        <f>IF(CX7="",NA(),CX7)</f>
        <v>-</v>
      </c>
      <c r="CY6" s="21">
        <f t="shared" ref="CY6:DG6" si="11">IF(CY7="",NA(),CY7)</f>
        <v>96.96</v>
      </c>
      <c r="CZ6" s="21">
        <f t="shared" si="11"/>
        <v>98.8</v>
      </c>
      <c r="DA6" s="21">
        <f t="shared" si="11"/>
        <v>95.1</v>
      </c>
      <c r="DB6" s="21">
        <f t="shared" si="11"/>
        <v>94.58</v>
      </c>
      <c r="DC6" s="21" t="str">
        <f t="shared" si="11"/>
        <v>-</v>
      </c>
      <c r="DD6" s="21">
        <f t="shared" si="11"/>
        <v>82.08</v>
      </c>
      <c r="DE6" s="21">
        <f t="shared" si="11"/>
        <v>81.34</v>
      </c>
      <c r="DF6" s="21">
        <f t="shared" si="11"/>
        <v>85.96</v>
      </c>
      <c r="DG6" s="21">
        <f t="shared" si="11"/>
        <v>92.89</v>
      </c>
      <c r="DH6" s="20" t="str">
        <f>IF(DH7="","",IF(DH7="-","【-】","【"&amp;SUBSTITUTE(TEXT(DH7,"#,##0.00"),"-","△")&amp;"】"))</f>
        <v>【95.91】</v>
      </c>
      <c r="DI6" s="21" t="str">
        <f>IF(DI7="",NA(),DI7)</f>
        <v>-</v>
      </c>
      <c r="DJ6" s="21">
        <f t="shared" ref="DJ6:DR6" si="12">IF(DJ7="",NA(),DJ7)</f>
        <v>3.13</v>
      </c>
      <c r="DK6" s="21">
        <f t="shared" si="12"/>
        <v>6.09</v>
      </c>
      <c r="DL6" s="21">
        <f t="shared" si="12"/>
        <v>8.9600000000000009</v>
      </c>
      <c r="DM6" s="21">
        <f t="shared" si="12"/>
        <v>11.84</v>
      </c>
      <c r="DN6" s="21" t="str">
        <f t="shared" si="12"/>
        <v>-</v>
      </c>
      <c r="DO6" s="21">
        <f t="shared" si="12"/>
        <v>12.7</v>
      </c>
      <c r="DP6" s="21">
        <f t="shared" si="12"/>
        <v>14.65</v>
      </c>
      <c r="DQ6" s="21">
        <f t="shared" si="12"/>
        <v>19.96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0.83</v>
      </c>
      <c r="EC6" s="21">
        <f t="shared" si="13"/>
        <v>2.74</v>
      </c>
      <c r="ED6" s="20" t="str">
        <f>IF(ED7="","",IF(ED7="-","【-】","【"&amp;SUBSTITUTE(TEXT(ED7,"#,##0.00"),"-","△")&amp;"】"))</f>
        <v>【8.68】</v>
      </c>
      <c r="EE6" s="21" t="str">
        <f>IF(EE7="",NA(),EE7)</f>
        <v>-</v>
      </c>
      <c r="EF6" s="20">
        <f t="shared" ref="EF6:EN6" si="14">IF(EF7="",NA(),EF7)</f>
        <v>0</v>
      </c>
      <c r="EG6" s="20">
        <f t="shared" si="14"/>
        <v>0</v>
      </c>
      <c r="EH6" s="20">
        <f t="shared" si="14"/>
        <v>0</v>
      </c>
      <c r="EI6" s="21">
        <f t="shared" si="14"/>
        <v>0.01</v>
      </c>
      <c r="EJ6" s="21" t="str">
        <f t="shared" si="14"/>
        <v>-</v>
      </c>
      <c r="EK6" s="21">
        <f t="shared" si="14"/>
        <v>1.65</v>
      </c>
      <c r="EL6" s="21">
        <f t="shared" si="14"/>
        <v>0.14000000000000001</v>
      </c>
      <c r="EM6" s="21">
        <f t="shared" si="14"/>
        <v>0.09</v>
      </c>
      <c r="EN6" s="21">
        <f t="shared" si="14"/>
        <v>0.06</v>
      </c>
      <c r="EO6" s="20" t="str">
        <f>IF(EO7="","",IF(EO7="-","【-】","【"&amp;SUBSTITUTE(TEXT(EO7,"#,##0.00"),"-","△")&amp;"】"))</f>
        <v>【0.22】</v>
      </c>
    </row>
    <row r="7" spans="1:148" s="22" customFormat="1" x14ac:dyDescent="0.2">
      <c r="A7" s="14"/>
      <c r="B7" s="23">
        <v>2023</v>
      </c>
      <c r="C7" s="23">
        <v>72052</v>
      </c>
      <c r="D7" s="23">
        <v>46</v>
      </c>
      <c r="E7" s="23">
        <v>17</v>
      </c>
      <c r="F7" s="23">
        <v>1</v>
      </c>
      <c r="G7" s="23">
        <v>0</v>
      </c>
      <c r="H7" s="23" t="s">
        <v>96</v>
      </c>
      <c r="I7" s="23" t="s">
        <v>97</v>
      </c>
      <c r="J7" s="23" t="s">
        <v>98</v>
      </c>
      <c r="K7" s="23" t="s">
        <v>99</v>
      </c>
      <c r="L7" s="23" t="s">
        <v>100</v>
      </c>
      <c r="M7" s="23" t="s">
        <v>101</v>
      </c>
      <c r="N7" s="24" t="s">
        <v>102</v>
      </c>
      <c r="O7" s="24">
        <v>66.16</v>
      </c>
      <c r="P7" s="24">
        <v>54.37</v>
      </c>
      <c r="Q7" s="24">
        <v>86.77</v>
      </c>
      <c r="R7" s="24">
        <v>2838</v>
      </c>
      <c r="S7" s="24">
        <v>57869</v>
      </c>
      <c r="T7" s="24">
        <v>305.32</v>
      </c>
      <c r="U7" s="24">
        <v>189.54</v>
      </c>
      <c r="V7" s="24">
        <v>31227</v>
      </c>
      <c r="W7" s="24">
        <v>11.17</v>
      </c>
      <c r="X7" s="24">
        <v>2795.61</v>
      </c>
      <c r="Y7" s="24" t="s">
        <v>102</v>
      </c>
      <c r="Z7" s="24">
        <v>103.44</v>
      </c>
      <c r="AA7" s="24">
        <v>102.61</v>
      </c>
      <c r="AB7" s="24">
        <v>105.6</v>
      </c>
      <c r="AC7" s="24">
        <v>110.7</v>
      </c>
      <c r="AD7" s="24" t="s">
        <v>102</v>
      </c>
      <c r="AE7" s="24">
        <v>107.21</v>
      </c>
      <c r="AF7" s="24">
        <v>107.08</v>
      </c>
      <c r="AG7" s="24">
        <v>109.58</v>
      </c>
      <c r="AH7" s="24">
        <v>107.64</v>
      </c>
      <c r="AI7" s="24">
        <v>105.91</v>
      </c>
      <c r="AJ7" s="24" t="s">
        <v>102</v>
      </c>
      <c r="AK7" s="24">
        <v>0</v>
      </c>
      <c r="AL7" s="24">
        <v>0</v>
      </c>
      <c r="AM7" s="24">
        <v>0</v>
      </c>
      <c r="AN7" s="24">
        <v>0</v>
      </c>
      <c r="AO7" s="24" t="s">
        <v>102</v>
      </c>
      <c r="AP7" s="24">
        <v>43.71</v>
      </c>
      <c r="AQ7" s="24">
        <v>45.94</v>
      </c>
      <c r="AR7" s="24">
        <v>5.35</v>
      </c>
      <c r="AS7" s="24">
        <v>5.61</v>
      </c>
      <c r="AT7" s="24">
        <v>3.03</v>
      </c>
      <c r="AU7" s="24" t="s">
        <v>102</v>
      </c>
      <c r="AV7" s="24">
        <v>15.78</v>
      </c>
      <c r="AW7" s="24">
        <v>21.73</v>
      </c>
      <c r="AX7" s="24">
        <v>34.42</v>
      </c>
      <c r="AY7" s="24">
        <v>47.17</v>
      </c>
      <c r="AZ7" s="24" t="s">
        <v>102</v>
      </c>
      <c r="BA7" s="24">
        <v>40.67</v>
      </c>
      <c r="BB7" s="24">
        <v>47.7</v>
      </c>
      <c r="BC7" s="24">
        <v>59.45</v>
      </c>
      <c r="BD7" s="24">
        <v>76.319999999999993</v>
      </c>
      <c r="BE7" s="24">
        <v>78.430000000000007</v>
      </c>
      <c r="BF7" s="24" t="s">
        <v>102</v>
      </c>
      <c r="BG7" s="24">
        <v>1098.26</v>
      </c>
      <c r="BH7" s="24">
        <v>535.76</v>
      </c>
      <c r="BI7" s="24">
        <v>610.15</v>
      </c>
      <c r="BJ7" s="24">
        <v>850.47</v>
      </c>
      <c r="BK7" s="24" t="s">
        <v>102</v>
      </c>
      <c r="BL7" s="24">
        <v>1050.51</v>
      </c>
      <c r="BM7" s="24">
        <v>1102.01</v>
      </c>
      <c r="BN7" s="24">
        <v>925.32</v>
      </c>
      <c r="BO7" s="24">
        <v>749.43</v>
      </c>
      <c r="BP7" s="24">
        <v>630.82000000000005</v>
      </c>
      <c r="BQ7" s="24" t="s">
        <v>102</v>
      </c>
      <c r="BR7" s="24">
        <v>76.260000000000005</v>
      </c>
      <c r="BS7" s="24">
        <v>75.84</v>
      </c>
      <c r="BT7" s="24">
        <v>78.19</v>
      </c>
      <c r="BU7" s="24">
        <v>72.69</v>
      </c>
      <c r="BV7" s="24" t="s">
        <v>102</v>
      </c>
      <c r="BW7" s="24">
        <v>82.65</v>
      </c>
      <c r="BX7" s="24">
        <v>82.55</v>
      </c>
      <c r="BY7" s="24">
        <v>96.98</v>
      </c>
      <c r="BZ7" s="24">
        <v>98.46</v>
      </c>
      <c r="CA7" s="24">
        <v>97.81</v>
      </c>
      <c r="CB7" s="24" t="s">
        <v>102</v>
      </c>
      <c r="CC7" s="24">
        <v>191.92</v>
      </c>
      <c r="CD7" s="24">
        <v>194.2</v>
      </c>
      <c r="CE7" s="24">
        <v>191.97</v>
      </c>
      <c r="CF7" s="24">
        <v>208.58</v>
      </c>
      <c r="CG7" s="24" t="s">
        <v>102</v>
      </c>
      <c r="CH7" s="24">
        <v>186.3</v>
      </c>
      <c r="CI7" s="24">
        <v>188.38</v>
      </c>
      <c r="CJ7" s="24">
        <v>153.54</v>
      </c>
      <c r="CK7" s="24">
        <v>157.44999999999999</v>
      </c>
      <c r="CL7" s="24">
        <v>138.75</v>
      </c>
      <c r="CM7" s="24" t="s">
        <v>102</v>
      </c>
      <c r="CN7" s="24">
        <v>70.760000000000005</v>
      </c>
      <c r="CO7" s="24">
        <v>73.599999999999994</v>
      </c>
      <c r="CP7" s="24">
        <v>72.61</v>
      </c>
      <c r="CQ7" s="24">
        <v>72.44</v>
      </c>
      <c r="CR7" s="24" t="s">
        <v>102</v>
      </c>
      <c r="CS7" s="24">
        <v>50.53</v>
      </c>
      <c r="CT7" s="24">
        <v>51.42</v>
      </c>
      <c r="CU7" s="24">
        <v>57.32</v>
      </c>
      <c r="CV7" s="24">
        <v>63.71</v>
      </c>
      <c r="CW7" s="24">
        <v>58.94</v>
      </c>
      <c r="CX7" s="24" t="s">
        <v>102</v>
      </c>
      <c r="CY7" s="24">
        <v>96.96</v>
      </c>
      <c r="CZ7" s="24">
        <v>98.8</v>
      </c>
      <c r="DA7" s="24">
        <v>95.1</v>
      </c>
      <c r="DB7" s="24">
        <v>94.58</v>
      </c>
      <c r="DC7" s="24" t="s">
        <v>102</v>
      </c>
      <c r="DD7" s="24">
        <v>82.08</v>
      </c>
      <c r="DE7" s="24">
        <v>81.34</v>
      </c>
      <c r="DF7" s="24">
        <v>85.96</v>
      </c>
      <c r="DG7" s="24">
        <v>92.89</v>
      </c>
      <c r="DH7" s="24">
        <v>95.91</v>
      </c>
      <c r="DI7" s="24" t="s">
        <v>102</v>
      </c>
      <c r="DJ7" s="24">
        <v>3.13</v>
      </c>
      <c r="DK7" s="24">
        <v>6.09</v>
      </c>
      <c r="DL7" s="24">
        <v>8.9600000000000009</v>
      </c>
      <c r="DM7" s="24">
        <v>11.84</v>
      </c>
      <c r="DN7" s="24" t="s">
        <v>102</v>
      </c>
      <c r="DO7" s="24">
        <v>12.7</v>
      </c>
      <c r="DP7" s="24">
        <v>14.65</v>
      </c>
      <c r="DQ7" s="24">
        <v>19.96</v>
      </c>
      <c r="DR7" s="24">
        <v>29.93</v>
      </c>
      <c r="DS7" s="24">
        <v>41.09</v>
      </c>
      <c r="DT7" s="24" t="s">
        <v>102</v>
      </c>
      <c r="DU7" s="24">
        <v>0</v>
      </c>
      <c r="DV7" s="24">
        <v>0</v>
      </c>
      <c r="DW7" s="24">
        <v>0</v>
      </c>
      <c r="DX7" s="24">
        <v>0</v>
      </c>
      <c r="DY7" s="24" t="s">
        <v>102</v>
      </c>
      <c r="DZ7" s="24">
        <v>0</v>
      </c>
      <c r="EA7" s="24">
        <v>0.1</v>
      </c>
      <c r="EB7" s="24">
        <v>0.83</v>
      </c>
      <c r="EC7" s="24">
        <v>2.74</v>
      </c>
      <c r="ED7" s="24">
        <v>8.68</v>
      </c>
      <c r="EE7" s="24" t="s">
        <v>102</v>
      </c>
      <c r="EF7" s="24">
        <v>0</v>
      </c>
      <c r="EG7" s="24">
        <v>0</v>
      </c>
      <c r="EH7" s="24">
        <v>0</v>
      </c>
      <c r="EI7" s="24">
        <v>0.01</v>
      </c>
      <c r="EJ7" s="24" t="s">
        <v>102</v>
      </c>
      <c r="EK7" s="24">
        <v>1.65</v>
      </c>
      <c r="EL7" s="24">
        <v>0.14000000000000001</v>
      </c>
      <c r="EM7" s="24">
        <v>0.09</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2025-01-31T06:11:25Z</cp:lastPrinted>
  <dcterms:created xsi:type="dcterms:W3CDTF">2025-01-24T06:58:36Z</dcterms:created>
  <dcterms:modified xsi:type="dcterms:W3CDTF">2025-02-25T10:02:54Z</dcterms:modified>
  <cp:category/>
</cp:coreProperties>
</file>