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888双葉地方水道企業団○\"/>
    </mc:Choice>
  </mc:AlternateContent>
  <workbookProtection workbookAlgorithmName="SHA-512" workbookHashValue="/4w9UT7pvOhSt5j4XrgjrILg860zj6aJ5jM01Ya+gC/Tiym7Ux87Md3bHyOhrHY/8SrJzII34OlX0g9DyFk2qQ==" workbookSaltValue="wW0n/6RoxKeAUacIUx5A5w==" workbookSpinCount="100000" lockStructure="1"/>
  <bookViews>
    <workbookView xWindow="21360" yWindow="276" windowWidth="25680" windowHeight="1518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<sst xmlns="http://schemas.openxmlformats.org/spreadsheetml/2006/main" count="231" uniqueCount="113">
  <si>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</si>
  <si>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</si>
  <si>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</si>
  <si>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</si>
  <si>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</si>
  <si>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</si>
  <si>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</si>
  <si>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</si>
  <si>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</si>
  <si>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</si>
  <si>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</si>
  <si>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</si>
  <si>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</si>
  <si>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</si>
  <si>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</si>
  <si>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</si>
  <si>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</si>
  <si>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</si>
  <si>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</si>
  <si>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</si>
  <si>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</si>
  <si>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</si>
  <si>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</si>
  <si>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</si>
  <si>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</si>
  <si>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</si>
  <si>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</si>
  <si>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</si>
  <si>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</si>
  <si>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</si>
  <si>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</si>
  <si>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</si>
  <si>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</si>
  <si>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</si>
  <si>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</si>
  <si>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</si>
  <si>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</si>
  <si>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</si>
  <si>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</si>
  <si>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</si>
  <si>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</si>
  <si>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</si>
  <si>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</si>
  <si>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</si>
  <si>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</si>
  <si>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</si>
  <si>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</si>
  <si>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</si>
  <si>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</si>
  <si>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</si>
  <si>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</si>
  <si>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</si>
  <si>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</si>
  <si>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</si>
  <si>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</si>
  <si>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</si>
  <si>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</si>
  <si>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</si>
  <si>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</si>
  <si>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</si>
  <si>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</si>
  <si>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</si>
  <si>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</si>
  <si>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</si>
  <si>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</si>
  <si>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</si>
  <si>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</si>
  <si>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</si>
  <si>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</si>
  <si>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</si>
  <si>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</si>
  <si>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</si>
  <si>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</si>
  <si>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</si>
  <si>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</si>
  <si>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</si>
  <si>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</si>
  <si>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</si>
  <si>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</si>
  <si>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</si>
  <si>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</si>
  <si>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</si>
  <si>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</si>
  <si>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</si>
  <si>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</si>
  <si>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</si>
  <si>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</si>
  <si>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</si>
  <si>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</si>
  <si>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</si>
  <si>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</si>
  <si>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</si>
  <si>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</si>
  <si>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</si>
  <si>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</si>
  <si>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</si>
  <si>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</si>
  <si>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</si>
  <si>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</si>
  <si>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</si>
  <si>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</si>
  <si>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</si>
  <si>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</si>
  <si>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</si>
  <si>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</si>
  <si>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</si>
  <si>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</si>
  <si>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</si>
  <si>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</si>
  <si>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</si>
  <si>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東日本大震災並びに原発事故により、給水区域の大部分が政府避難指示区域となったことから、給水収益の大幅な減少が続いている。給水収益は年々増加傾向ではあるものの、各指標とも震災前の水準には回復していない状況である。このことから、健全で効率的な経営が出来るよう給水収益の早期改善による収益確保が重要な課題である。
　また、老朽化施設更新や政府避難指示区域内にある未稼働施設の取扱いについては、今後の政府避難指示区域再編の動向や経営の健全性も踏まえ、施設の効率的な運用について見直す必要がある。
　当企業団において、震災による影響は未だに大きく、今後は健全で効率的な経営が出来るよう、給水収益の増加などの経営改善に向けた取組が必須の重要課題となっている。</t>
    <rPh sb="55" eb="56">
      <t>ツヅ</t>
    </rPh>
    <rPh sb="145" eb="147">
      <t>ジュウヨウ</t>
    </rPh>
    <rPh sb="246" eb="247">
      <t>トウ</t>
    </rPh>
    <rPh sb="247" eb="250">
      <t>キギョウダン</t>
    </rPh>
    <rPh sb="310" eb="312">
      <t>ヒッス</t>
    </rPh>
    <phoneticPr fontId="4"/>
  </si>
  <si>
    <t>　①有形固定資産減価償却率、②管路経年化率は類似団体平均値を下回る結果となっているが、どちらも増加傾向にあり、老朽化が徐々に進んでいる。
　③管路更新率については、災害復旧や復興事業に合わせ効率的に管路を更新しているが、今後も管路経年化率が増加することを踏まえ、計画的な更新と財源の確保が重要である。
　老朽管の更新は引き続き災害復旧や復興事業に合わせ、効率的に更新を実施する必要がある。</t>
    <rPh sb="55" eb="58">
      <t>ロウキュウカ</t>
    </rPh>
    <rPh sb="59" eb="61">
      <t>ジョジョ</t>
    </rPh>
    <rPh sb="62" eb="63">
      <t>スス</t>
    </rPh>
    <rPh sb="138" eb="140">
      <t>ザイゲン</t>
    </rPh>
    <rPh sb="141" eb="143">
      <t>カクホ</t>
    </rPh>
    <rPh sb="144" eb="146">
      <t>ジュウヨウ</t>
    </rPh>
    <phoneticPr fontId="4"/>
  </si>
  <si>
    <t xml:space="preserve">　平成23年3月11日の東日本大震災並びに原発事故により、給水区域の大部分での住民避難や企業撤退に伴い、給水収益が大幅減少となっている。平成23年度以降は、避難指示区域の区域再編や一部避難指示の解除等に伴う住民帰還等により、給水収益は少しずつ増加傾向ではあるが、未だ震災前には及ばない。
　①経常収支比率は100％を下回り、経常損失が生じている。
　②累積欠損金比率は他団体に比べ大幅に高く、増加傾向にある。
　③流動比率は毎年100％を大きく上回っており、支払能力は十分備えているが、給水収益が改善されない場合は減少することが見込まれる。
　④企業債残高対給水収益比率は、給水収益に対する企業債残高の割合で、給水収益が徐々に増え、新規借入がなく定期償還をしていることから減少してきている。
　⑤料金回収率は100％を大きく下回り給水に係る費用を給水収益で賄えていない状況である。
　⑥給水原価は平均値を大きく上回っており、他団体と比べ水づくりに多くの費用を要している。
　⑦施設利用率は未だ避難住民が多く利用率が低い状態が続いている。
　⑧有収率の低下は、災害復旧作業に伴う管洗浄等の無効水量が多いことに起因していると考えられる。このため、類似団体平均値を大幅に下回る結果となっている。
</t>
    <rPh sb="131" eb="132">
      <t>イマ</t>
    </rPh>
    <rPh sb="133" eb="136">
      <t>シンサイマエ</t>
    </rPh>
    <rPh sb="138" eb="139">
      <t>オヨ</t>
    </rPh>
    <rPh sb="184" eb="185">
      <t>タ</t>
    </rPh>
    <rPh sb="185" eb="187">
      <t>ダンタイ</t>
    </rPh>
    <rPh sb="188" eb="189">
      <t>クラ</t>
    </rPh>
    <rPh sb="190" eb="192">
      <t>オオハバ</t>
    </rPh>
    <rPh sb="193" eb="194">
      <t>タカ</t>
    </rPh>
    <rPh sb="198" eb="200">
      <t>ケイコウ</t>
    </rPh>
    <rPh sb="316" eb="318">
      <t>シンキ</t>
    </rPh>
    <rPh sb="318" eb="320">
      <t>カリイレ</t>
    </rPh>
    <rPh sb="429" eb="430">
      <t>ヨウ</t>
    </rPh>
    <rPh sb="444" eb="445">
      <t>イマ</t>
    </rPh>
    <rPh sb="446" eb="448">
      <t>ヒナン</t>
    </rPh>
    <rPh sb="448" eb="450">
      <t>ジュウミン</t>
    </rPh>
    <rPh sb="451" eb="452">
      <t>オオ</t>
    </rPh>
    <rPh sb="453" eb="456">
      <t>リヨウリツ</t>
    </rPh>
    <rPh sb="457" eb="458">
      <t>ヒク</t>
    </rPh>
    <rPh sb="459" eb="461">
      <t>ジョウタイ</t>
    </rPh>
    <rPh sb="462" eb="463">
      <t>ツヅ</t>
    </rPh>
    <rPh sb="475" eb="477">
      <t>テイカ</t>
    </rPh>
    <rPh sb="498" eb="499">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</si>
</sst>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0.42</c:v>
                </c:pt>
                <c:pt idx="2">
                  <c:v>1.03</c:v>
                </c:pt>
                <c:pt idx="3">
                  <c:v>0.37</c:v>
                </c:pt>
                <c:pt idx="4">
                  <c:v>0.61</c:v>
                </c:pt>
              </c:numCache>
            </c:numRef>
          </c:val>
          <c:extLst>
            <c:ext xmlns:c16="http://schemas.microsoft.com/office/drawing/2014/chart" uri="{C3380CC4-5D6E-409C-BE32-E72D297353CC}">
              <c16:uniqueId val="{00000000-62BD-4194-97EC-3CBE9F0FC5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62BD-4194-97EC-3CBE9F0FC5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31.91</c:v>
                </c:pt>
                <c:pt idx="1">
                  <c:v>33.630000000000003</c:v>
                </c:pt>
                <c:pt idx="2">
                  <c:v>35.89</c:v>
                </c:pt>
                <c:pt idx="3">
                  <c:v>37.44</c:v>
                </c:pt>
                <c:pt idx="4">
                  <c:v>36.83</c:v>
                </c:pt>
              </c:numCache>
            </c:numRef>
          </c:val>
          <c:extLst>
            <c:ext xmlns:c16="http://schemas.microsoft.com/office/drawing/2014/chart" uri="{C3380CC4-5D6E-409C-BE32-E72D297353CC}">
              <c16:uniqueId val="{00000000-507A-49B1-9579-3C7CB19FC7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07A-49B1-9579-3C7CB19FC7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50.35</c:v>
                </c:pt>
                <c:pt idx="1">
                  <c:v>51.9</c:v>
                </c:pt>
                <c:pt idx="2">
                  <c:v>46.71</c:v>
                </c:pt>
                <c:pt idx="3">
                  <c:v>45.92</c:v>
                </c:pt>
                <c:pt idx="4">
                  <c:v>46.82</c:v>
                </c:pt>
              </c:numCache>
            </c:numRef>
          </c:val>
          <c:extLst>
            <c:ext xmlns:c16="http://schemas.microsoft.com/office/drawing/2014/chart" uri="{C3380CC4-5D6E-409C-BE32-E72D297353CC}">
              <c16:uniqueId val="{00000000-3FB7-4E2D-9C94-22C2F22F15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3FB7-4E2D-9C94-22C2F22F15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87.56</c:v>
                </c:pt>
                <c:pt idx="1">
                  <c:v>99.79</c:v>
                </c:pt>
                <c:pt idx="2">
                  <c:v>90.72</c:v>
                </c:pt>
                <c:pt idx="3">
                  <c:v>86.62</c:v>
                </c:pt>
                <c:pt idx="4">
                  <c:v>89.08</c:v>
                </c:pt>
              </c:numCache>
            </c:numRef>
          </c:val>
          <c:extLst>
            <c:ext xmlns:c16="http://schemas.microsoft.com/office/drawing/2014/chart" uri="{C3380CC4-5D6E-409C-BE32-E72D297353CC}">
              <c16:uniqueId val="{00000000-E1DB-42C8-A78F-896DBFFB50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E1DB-42C8-A78F-896DBFFB50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45.71</c:v>
                </c:pt>
                <c:pt idx="1">
                  <c:v>47.21</c:v>
                </c:pt>
                <c:pt idx="2">
                  <c:v>45.6</c:v>
                </c:pt>
                <c:pt idx="3">
                  <c:v>47.55</c:v>
                </c:pt>
                <c:pt idx="4">
                  <c:v>48.93</c:v>
                </c:pt>
              </c:numCache>
            </c:numRef>
          </c:val>
          <c:extLst>
            <c:ext xmlns:c16="http://schemas.microsoft.com/office/drawing/2014/chart" uri="{C3380CC4-5D6E-409C-BE32-E72D297353CC}">
              <c16:uniqueId val="{00000000-16E1-4BD6-8DC3-737818ECC2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16E1-4BD6-8DC3-737818ECC2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12.55</c:v>
                </c:pt>
                <c:pt idx="1">
                  <c:v>14.62</c:v>
                </c:pt>
                <c:pt idx="2">
                  <c:v>17.37</c:v>
                </c:pt>
                <c:pt idx="3">
                  <c:v>18.87</c:v>
                </c:pt>
                <c:pt idx="4">
                  <c:v>21.66</c:v>
                </c:pt>
              </c:numCache>
            </c:numRef>
          </c:val>
          <c:extLst>
            <c:ext xmlns:c16="http://schemas.microsoft.com/office/drawing/2014/chart" uri="{C3380CC4-5D6E-409C-BE32-E72D297353CC}">
              <c16:uniqueId val="{00000000-8375-4953-9576-51F756320E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8375-4953-9576-51F756320E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440.26</c:v>
                </c:pt>
                <c:pt idx="1">
                  <c:v>279.83</c:v>
                </c:pt>
                <c:pt idx="2">
                  <c:v>219.23</c:v>
                </c:pt>
                <c:pt idx="3">
                  <c:v>263.56</c:v>
                </c:pt>
                <c:pt idx="4">
                  <c:v>298.24</c:v>
                </c:pt>
              </c:numCache>
            </c:numRef>
          </c:val>
          <c:extLst>
            <c:ext xmlns:c16="http://schemas.microsoft.com/office/drawing/2014/chart" uri="{C3380CC4-5D6E-409C-BE32-E72D297353CC}">
              <c16:uniqueId val="{00000000-5BA9-4A27-9048-DF60622477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BA9-4A27-9048-DF60622477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539.16999999999996</c:v>
                </c:pt>
                <c:pt idx="1">
                  <c:v>1015.52</c:v>
                </c:pt>
                <c:pt idx="2">
                  <c:v>947.81</c:v>
                </c:pt>
                <c:pt idx="3">
                  <c:v>1013.55</c:v>
                </c:pt>
                <c:pt idx="4">
                  <c:v>637.33000000000004</c:v>
                </c:pt>
              </c:numCache>
            </c:numRef>
          </c:val>
          <c:extLst>
            <c:ext xmlns:c16="http://schemas.microsoft.com/office/drawing/2014/chart" uri="{C3380CC4-5D6E-409C-BE32-E72D297353CC}">
              <c16:uniqueId val="{00000000-DF3A-474F-9A43-F6FD42D71E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DF3A-474F-9A43-F6FD42D71E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952.64</c:v>
                </c:pt>
                <c:pt idx="1">
                  <c:v>797.78</c:v>
                </c:pt>
                <c:pt idx="2">
                  <c:v>780.46</c:v>
                </c:pt>
                <c:pt idx="3">
                  <c:v>688.02</c:v>
                </c:pt>
                <c:pt idx="4">
                  <c:v>611.82000000000005</c:v>
                </c:pt>
              </c:numCache>
            </c:numRef>
          </c:val>
          <c:extLst>
            <c:ext xmlns:c16="http://schemas.microsoft.com/office/drawing/2014/chart" uri="{C3380CC4-5D6E-409C-BE32-E72D297353CC}">
              <c16:uniqueId val="{00000000-5944-4AB8-881C-E7340C96C7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944-4AB8-881C-E7340C96C7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28.85</c:v>
                </c:pt>
                <c:pt idx="1">
                  <c:v>33.49</c:v>
                </c:pt>
                <c:pt idx="2">
                  <c:v>30.72</c:v>
                </c:pt>
                <c:pt idx="3">
                  <c:v>30.29</c:v>
                </c:pt>
                <c:pt idx="4">
                  <c:v>31.85</c:v>
                </c:pt>
              </c:numCache>
            </c:numRef>
          </c:val>
          <c:extLst>
            <c:ext xmlns:c16="http://schemas.microsoft.com/office/drawing/2014/chart" uri="{C3380CC4-5D6E-409C-BE32-E72D297353CC}">
              <c16:uniqueId val="{00000000-02E1-4AC6-BCC1-898832219C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02E1-4AC6-BCC1-898832219C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489.93</c:v>
                </c:pt>
                <c:pt idx="1">
                  <c:v>442.9</c:v>
                </c:pt>
                <c:pt idx="2">
                  <c:v>492.52</c:v>
                </c:pt>
                <c:pt idx="3">
                  <c:v>503.25</c:v>
                </c:pt>
                <c:pt idx="4">
                  <c:v>480.7</c:v>
                </c:pt>
              </c:numCache>
            </c:numRef>
          </c:val>
          <c:extLst>
            <c:ext xmlns:c16="http://schemas.microsoft.com/office/drawing/2014/chart" uri="{C3380CC4-5D6E-409C-BE32-E72D297353CC}">
              <c16:uniqueId val="{00000000-C1FB-4806-BE79-377295954A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1FB-4806-BE79-377295954A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双葉地方水道企業団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90.39</v>
      </c>
      <c r="J10" s="37"/>
      <c r="K10" s="37"/>
      <c r="L10" s="37"/>
      <c r="M10" s="37"/>
      <c r="N10" s="37"/>
      <c r="O10" s="64"/>
      <c r="P10" s="54">
        <f>データ!$P$6</f>
        <v>98.95</v>
      </c>
      <c r="Q10" s="54"/>
      <c r="R10" s="54"/>
      <c r="S10" s="54"/>
      <c r="T10" s="54"/>
      <c r="U10" s="54"/>
      <c r="V10" s="54"/>
      <c r="W10" s="65">
        <f>データ!$Q$6</f>
        <v>2588</v>
      </c>
      <c r="X10" s="65"/>
      <c r="Y10" s="65"/>
      <c r="Z10" s="65"/>
      <c r="AA10" s="65"/>
      <c r="AB10" s="65"/>
      <c r="AC10" s="65"/>
      <c r="AD10" s="2"/>
      <c r="AE10" s="2"/>
      <c r="AF10" s="2"/>
      <c r="AG10" s="2"/>
      <c r="AH10" s="2"/>
      <c r="AI10" s="2"/>
      <c r="AJ10" s="2"/>
      <c r="AK10" s="2"/>
      <c r="AL10" s="65">
        <f>データ!$U$6</f>
        <v>13153</v>
      </c>
      <c r="AM10" s="65"/>
      <c r="AN10" s="65"/>
      <c r="AO10" s="65"/>
      <c r="AP10" s="65"/>
      <c r="AQ10" s="65"/>
      <c r="AR10" s="65"/>
      <c r="AS10" s="65"/>
      <c r="AT10" s="36">
        <f>データ!$V$6</f>
        <v>204.65</v>
      </c>
      <c r="AU10" s="37"/>
      <c r="AV10" s="37"/>
      <c r="AW10" s="37"/>
      <c r="AX10" s="37"/>
      <c r="AY10" s="37"/>
      <c r="AZ10" s="37"/>
      <c r="BA10" s="37"/>
      <c r="BB10" s="54">
        <f>データ!$W$6</f>
        <v>64.27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jkXK95G5fHeMA6NPWA/Hh0L3rfLFx+Y77SBKsZEMb6kt3FhqULSZFnANn47FirU8FHRzJLJNk6HebrG+yrhUQ==" saltValue="kFnqsqdLJRKXu2bpYvJc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78883</v>
      </c>
      <c r="D6" s="20">
        <f t="shared" si="3"/>
        <v>46</v>
      </c>
      <c r="E6" s="20">
        <f t="shared" si="3"/>
        <v>1</v>
      </c>
      <c r="F6" s="20">
        <f t="shared" si="3"/>
        <v>0</v>
      </c>
      <c r="G6" s="20">
        <f t="shared" si="3"/>
        <v>1</v>
      </c>
      <c r="H6" s="20" t="str">
        <f t="shared" si="3"/>
        <v>福島県　双葉地方水道企業団</v>
      </c>
      <c r="I6" s="20" t="str">
        <f t="shared" si="3"/>
        <v>法適用</v>
      </c>
      <c r="J6" s="20" t="str">
        <f t="shared" si="3"/>
        <v>水道事業</v>
      </c>
      <c r="K6" s="20" t="str">
        <f t="shared" si="3"/>
        <v>末端給水事業</v>
      </c>
      <c r="L6" s="20" t="str">
        <f t="shared" si="3"/>
        <v>A7</v>
      </c>
      <c r="M6" s="20" t="str">
        <f t="shared" si="3"/>
        <v>その他</v>
      </c>
      <c r="N6" s="21" t="str">
        <f t="shared" si="3"/>
        <v>-</v>
      </c>
      <c r="O6" s="21">
        <f t="shared" si="3"/>
        <v>90.39</v>
      </c>
      <c r="P6" s="21">
        <f t="shared" si="3"/>
        <v>98.95</v>
      </c>
      <c r="Q6" s="21">
        <f t="shared" si="3"/>
        <v>2588</v>
      </c>
      <c r="R6" s="21" t="str">
        <f t="shared" si="3"/>
        <v>-</v>
      </c>
      <c r="S6" s="21" t="str">
        <f t="shared" si="3"/>
        <v>-</v>
      </c>
      <c r="T6" s="21" t="str">
        <f t="shared" si="3"/>
        <v>-</v>
      </c>
      <c r="U6" s="21">
        <f t="shared" si="3"/>
        <v>13153</v>
      </c>
      <c r="V6" s="21">
        <f t="shared" si="3"/>
        <v>204.65</v>
      </c>
      <c r="W6" s="21">
        <f t="shared" si="3"/>
        <v>64.27</v>
      </c>
      <c r="X6" s="22">
        <f>IF(X7="",NA(),X7)</f>
        <v>87.56</v>
      </c>
      <c r="Y6" s="22">
        <f t="shared" ref="Y6:AG6" si="4">IF(Y7="",NA(),Y7)</f>
        <v>99.79</v>
      </c>
      <c r="Z6" s="22">
        <f t="shared" si="4"/>
        <v>90.72</v>
      </c>
      <c r="AA6" s="22">
        <f t="shared" si="4"/>
        <v>86.62</v>
      </c>
      <c r="AB6" s="22">
        <f t="shared" si="4"/>
        <v>89.08</v>
      </c>
      <c r="AC6" s="22">
        <f t="shared" si="4"/>
        <v>108.46</v>
      </c>
      <c r="AD6" s="22">
        <f t="shared" si="4"/>
        <v>109.02</v>
      </c>
      <c r="AE6" s="22">
        <f t="shared" si="4"/>
        <v>107.81</v>
      </c>
      <c r="AF6" s="22">
        <f t="shared" si="4"/>
        <v>107.21</v>
      </c>
      <c r="AG6" s="22">
        <f t="shared" si="4"/>
        <v>105.97</v>
      </c>
      <c r="AH6" s="21" t="str">
        <f>IF(AH7="","",IF(AH7="-","【-】","【"&amp;SUBSTITUTE(TEXT(AH7,"#,##0.00"),"-","△")&amp;"】"))</f>
        <v>【108.24】</v>
      </c>
      <c r="AI6" s="22">
        <f>IF(AI7="",NA(),AI7)</f>
        <v>440.26</v>
      </c>
      <c r="AJ6" s="22">
        <f t="shared" ref="AJ6:AR6" si="5">IF(AJ7="",NA(),AJ7)</f>
        <v>279.83</v>
      </c>
      <c r="AK6" s="22">
        <f t="shared" si="5"/>
        <v>219.23</v>
      </c>
      <c r="AL6" s="22">
        <f t="shared" si="5"/>
        <v>263.56</v>
      </c>
      <c r="AM6" s="22">
        <f t="shared" si="5"/>
        <v>298.24</v>
      </c>
      <c r="AN6" s="22">
        <f t="shared" si="5"/>
        <v>11.94</v>
      </c>
      <c r="AO6" s="22">
        <f t="shared" si="5"/>
        <v>11</v>
      </c>
      <c r="AP6" s="22">
        <f t="shared" si="5"/>
        <v>8.86</v>
      </c>
      <c r="AQ6" s="22">
        <f t="shared" si="5"/>
        <v>7.65</v>
      </c>
      <c r="AR6" s="22">
        <f t="shared" si="5"/>
        <v>8.52</v>
      </c>
      <c r="AS6" s="21" t="str">
        <f>IF(AS7="","",IF(AS7="-","【-】","【"&amp;SUBSTITUTE(TEXT(AS7,"#,##0.00"),"-","△")&amp;"】"))</f>
        <v>【1.50】</v>
      </c>
      <c r="AT6" s="22">
        <f>IF(AT7="",NA(),AT7)</f>
        <v>539.16999999999996</v>
      </c>
      <c r="AU6" s="22">
        <f t="shared" ref="AU6:BC6" si="6">IF(AU7="",NA(),AU7)</f>
        <v>1015.52</v>
      </c>
      <c r="AV6" s="22">
        <f t="shared" si="6"/>
        <v>947.81</v>
      </c>
      <c r="AW6" s="22">
        <f t="shared" si="6"/>
        <v>1013.55</v>
      </c>
      <c r="AX6" s="22">
        <f t="shared" si="6"/>
        <v>637.33000000000004</v>
      </c>
      <c r="AY6" s="22">
        <f t="shared" si="6"/>
        <v>362.93</v>
      </c>
      <c r="AZ6" s="22">
        <f t="shared" si="6"/>
        <v>371.81</v>
      </c>
      <c r="BA6" s="22">
        <f t="shared" si="6"/>
        <v>384.23</v>
      </c>
      <c r="BB6" s="22">
        <f t="shared" si="6"/>
        <v>364.3</v>
      </c>
      <c r="BC6" s="22">
        <f t="shared" si="6"/>
        <v>378.87</v>
      </c>
      <c r="BD6" s="21" t="str">
        <f>IF(BD7="","",IF(BD7="-","【-】","【"&amp;SUBSTITUTE(TEXT(BD7,"#,##0.00"),"-","△")&amp;"】"))</f>
        <v>【243.36】</v>
      </c>
      <c r="BE6" s="22">
        <f>IF(BE7="",NA(),BE7)</f>
        <v>952.64</v>
      </c>
      <c r="BF6" s="22">
        <f t="shared" ref="BF6:BN6" si="7">IF(BF7="",NA(),BF7)</f>
        <v>797.78</v>
      </c>
      <c r="BG6" s="22">
        <f t="shared" si="7"/>
        <v>780.46</v>
      </c>
      <c r="BH6" s="22">
        <f t="shared" si="7"/>
        <v>688.02</v>
      </c>
      <c r="BI6" s="22">
        <f t="shared" si="7"/>
        <v>611.82000000000005</v>
      </c>
      <c r="BJ6" s="22">
        <f t="shared" si="7"/>
        <v>439.05</v>
      </c>
      <c r="BK6" s="22">
        <f t="shared" si="7"/>
        <v>465.85</v>
      </c>
      <c r="BL6" s="22">
        <f t="shared" si="7"/>
        <v>439.43</v>
      </c>
      <c r="BM6" s="22">
        <f t="shared" si="7"/>
        <v>438.41</v>
      </c>
      <c r="BN6" s="22">
        <f t="shared" si="7"/>
        <v>430.23</v>
      </c>
      <c r="BO6" s="21" t="str">
        <f>IF(BO7="","",IF(BO7="-","【-】","【"&amp;SUBSTITUTE(TEXT(BO7,"#,##0.00"),"-","△")&amp;"】"))</f>
        <v>【265.93】</v>
      </c>
      <c r="BP6" s="22">
        <f>IF(BP7="",NA(),BP7)</f>
        <v>28.85</v>
      </c>
      <c r="BQ6" s="22">
        <f t="shared" ref="BQ6:BY6" si="8">IF(BQ7="",NA(),BQ7)</f>
        <v>33.49</v>
      </c>
      <c r="BR6" s="22">
        <f t="shared" si="8"/>
        <v>30.72</v>
      </c>
      <c r="BS6" s="22">
        <f t="shared" si="8"/>
        <v>30.29</v>
      </c>
      <c r="BT6" s="22">
        <f t="shared" si="8"/>
        <v>31.85</v>
      </c>
      <c r="BU6" s="22">
        <f t="shared" si="8"/>
        <v>95.26</v>
      </c>
      <c r="BV6" s="22">
        <f t="shared" si="8"/>
        <v>92.39</v>
      </c>
      <c r="BW6" s="22">
        <f t="shared" si="8"/>
        <v>94.41</v>
      </c>
      <c r="BX6" s="22">
        <f t="shared" si="8"/>
        <v>90.96</v>
      </c>
      <c r="BY6" s="22">
        <f t="shared" si="8"/>
        <v>90.66</v>
      </c>
      <c r="BZ6" s="21" t="str">
        <f>IF(BZ7="","",IF(BZ7="-","【-】","【"&amp;SUBSTITUTE(TEXT(BZ7,"#,##0.00"),"-","△")&amp;"】"))</f>
        <v>【97.82】</v>
      </c>
      <c r="CA6" s="22">
        <f>IF(CA7="",NA(),CA7)</f>
        <v>489.93</v>
      </c>
      <c r="CB6" s="22">
        <f t="shared" ref="CB6:CJ6" si="9">IF(CB7="",NA(),CB7)</f>
        <v>442.9</v>
      </c>
      <c r="CC6" s="22">
        <f t="shared" si="9"/>
        <v>492.52</v>
      </c>
      <c r="CD6" s="22">
        <f t="shared" si="9"/>
        <v>503.25</v>
      </c>
      <c r="CE6" s="22">
        <f t="shared" si="9"/>
        <v>480.7</v>
      </c>
      <c r="CF6" s="22">
        <f t="shared" si="9"/>
        <v>192.82</v>
      </c>
      <c r="CG6" s="22">
        <f t="shared" si="9"/>
        <v>192.98</v>
      </c>
      <c r="CH6" s="22">
        <f t="shared" si="9"/>
        <v>192.13</v>
      </c>
      <c r="CI6" s="22">
        <f t="shared" si="9"/>
        <v>197.04</v>
      </c>
      <c r="CJ6" s="22">
        <f t="shared" si="9"/>
        <v>199.33</v>
      </c>
      <c r="CK6" s="21" t="str">
        <f>IF(CK7="","",IF(CK7="-","【-】","【"&amp;SUBSTITUTE(TEXT(CK7,"#,##0.00"),"-","△")&amp;"】"))</f>
        <v>【177.56】</v>
      </c>
      <c r="CL6" s="22">
        <f>IF(CL7="",NA(),CL7)</f>
        <v>31.91</v>
      </c>
      <c r="CM6" s="22">
        <f t="shared" ref="CM6:CU6" si="10">IF(CM7="",NA(),CM7)</f>
        <v>33.630000000000003</v>
      </c>
      <c r="CN6" s="22">
        <f t="shared" si="10"/>
        <v>35.89</v>
      </c>
      <c r="CO6" s="22">
        <f t="shared" si="10"/>
        <v>37.44</v>
      </c>
      <c r="CP6" s="22">
        <f t="shared" si="10"/>
        <v>36.83</v>
      </c>
      <c r="CQ6" s="22">
        <f t="shared" si="10"/>
        <v>54.05</v>
      </c>
      <c r="CR6" s="22">
        <f t="shared" si="10"/>
        <v>54.43</v>
      </c>
      <c r="CS6" s="22">
        <f t="shared" si="10"/>
        <v>53.87</v>
      </c>
      <c r="CT6" s="22">
        <f t="shared" si="10"/>
        <v>54.49</v>
      </c>
      <c r="CU6" s="22">
        <f t="shared" si="10"/>
        <v>54.8</v>
      </c>
      <c r="CV6" s="21" t="str">
        <f>IF(CV7="","",IF(CV7="-","【-】","【"&amp;SUBSTITUTE(TEXT(CV7,"#,##0.00"),"-","△")&amp;"】"))</f>
        <v>【59.81】</v>
      </c>
      <c r="CW6" s="22">
        <f>IF(CW7="",NA(),CW7)</f>
        <v>50.35</v>
      </c>
      <c r="CX6" s="22">
        <f t="shared" ref="CX6:DF6" si="11">IF(CX7="",NA(),CX7)</f>
        <v>51.9</v>
      </c>
      <c r="CY6" s="22">
        <f t="shared" si="11"/>
        <v>46.71</v>
      </c>
      <c r="CZ6" s="22">
        <f t="shared" si="11"/>
        <v>45.92</v>
      </c>
      <c r="DA6" s="22">
        <f t="shared" si="11"/>
        <v>46.82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45.71</v>
      </c>
      <c r="DI6" s="22">
        <f t="shared" ref="DI6:DQ6" si="12">IF(DI7="",NA(),DI7)</f>
        <v>47.21</v>
      </c>
      <c r="DJ6" s="22">
        <f t="shared" si="12"/>
        <v>45.6</v>
      </c>
      <c r="DK6" s="22">
        <f t="shared" si="12"/>
        <v>47.55</v>
      </c>
      <c r="DL6" s="22">
        <f t="shared" si="12"/>
        <v>48.93</v>
      </c>
      <c r="DM6" s="22">
        <f t="shared" si="12"/>
        <v>49.12</v>
      </c>
      <c r="DN6" s="22">
        <f t="shared" si="12"/>
        <v>49.39</v>
      </c>
      <c r="DO6" s="22">
        <f t="shared" si="12"/>
        <v>50.75</v>
      </c>
      <c r="DP6" s="22">
        <f t="shared" si="12"/>
        <v>51.72</v>
      </c>
      <c r="DQ6" s="22">
        <f t="shared" si="12"/>
        <v>52.27</v>
      </c>
      <c r="DR6" s="21" t="str">
        <f>IF(DR7="","",IF(DR7="-","【-】","【"&amp;SUBSTITUTE(TEXT(DR7,"#,##0.00"),"-","△")&amp;"】"))</f>
        <v>【52.02】</v>
      </c>
      <c r="DS6" s="22">
        <f>IF(DS7="",NA(),DS7)</f>
        <v>12.55</v>
      </c>
      <c r="DT6" s="22">
        <f t="shared" ref="DT6:EB6" si="13">IF(DT7="",NA(),DT7)</f>
        <v>14.62</v>
      </c>
      <c r="DU6" s="22">
        <f t="shared" si="13"/>
        <v>17.37</v>
      </c>
      <c r="DV6" s="22">
        <f t="shared" si="13"/>
        <v>18.87</v>
      </c>
      <c r="DW6" s="22">
        <f t="shared" si="13"/>
        <v>21.66</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0.63</v>
      </c>
      <c r="EE6" s="22">
        <f t="shared" ref="EE6:EM6" si="14">IF(EE7="",NA(),EE7)</f>
        <v>0.42</v>
      </c>
      <c r="EF6" s="22">
        <f t="shared" si="14"/>
        <v>1.03</v>
      </c>
      <c r="EG6" s="22">
        <f t="shared" si="14"/>
        <v>0.37</v>
      </c>
      <c r="EH6" s="22">
        <f t="shared" si="14"/>
        <v>0.61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78883</v>
      </c>
      <c r="D7" s="24">
        <v>46</v>
      </c>
      <c r="E7" s="24">
        <v>1</v>
      </c>
      <c r="F7" s="24">
        <v>0</v>
      </c>
      <c r="G7" s="24">
        <v>1</v>
      </c>
      <c r="H7" s="24" t="s">
        <v>93</v>
      </c>
      <c r="I7" s="24" t="s">
        <v>94</v>
      </c>
      <c r="J7" s="24" t="s">
        <v>95</v>
      </c>
      <c r="K7" s="24" t="s">
        <v>96</v>
      </c>
      <c r="L7" s="24" t="s">
        <v>97</v>
      </c>
      <c r="M7" s="24" t="s">
        <v>98</v>
      </c>
      <c r="N7" s="25" t="s">
        <v>99</v>
      </c>
      <c r="O7" s="25">
        <v>90.39</v>
      </c>
      <c r="P7" s="25">
        <v>98.95</v>
      </c>
      <c r="Q7" s="25">
        <v>2588</v>
      </c>
      <c r="R7" s="25" t="s">
        <v>99</v>
      </c>
      <c r="S7" s="25" t="s">
        <v>99</v>
      </c>
      <c r="T7" s="25" t="s">
        <v>99</v>
      </c>
      <c r="U7" s="25">
        <v>13153</v>
      </c>
      <c r="V7" s="25">
        <v>204.65</v>
      </c>
      <c r="W7" s="25">
        <v>64.27</v>
      </c>
      <c r="X7" s="25">
        <v>87.56</v>
      </c>
      <c r="Y7" s="25">
        <v>99.79</v>
      </c>
      <c r="Z7" s="25">
        <v>90.72</v>
      </c>
      <c r="AA7" s="25">
        <v>86.62</v>
      </c>
      <c r="AB7" s="25">
        <v>89.08</v>
      </c>
      <c r="AC7" s="25">
        <v>108.46</v>
      </c>
      <c r="AD7" s="25">
        <v>109.02</v>
      </c>
      <c r="AE7" s="25">
        <v>107.81</v>
      </c>
      <c r="AF7" s="25">
        <v>107.21</v>
      </c>
      <c r="AG7" s="25">
        <v>105.97</v>
      </c>
      <c r="AH7" s="25">
        <v>108.24</v>
      </c>
      <c r="AI7" s="25">
        <v>440.26</v>
      </c>
      <c r="AJ7" s="25">
        <v>279.83</v>
      </c>
      <c r="AK7" s="25">
        <v>219.23</v>
      </c>
      <c r="AL7" s="25">
        <v>263.56</v>
      </c>
      <c r="AM7" s="25">
        <v>298.24</v>
      </c>
      <c r="AN7" s="25">
        <v>11.94</v>
      </c>
      <c r="AO7" s="25">
        <v>11</v>
      </c>
      <c r="AP7" s="25">
        <v>8.86</v>
      </c>
      <c r="AQ7" s="25">
        <v>7.65</v>
      </c>
      <c r="AR7" s="25">
        <v>8.52</v>
      </c>
      <c r="AS7" s="25">
        <v>1.5</v>
      </c>
      <c r="AT7" s="25">
        <v>539.16999999999996</v>
      </c>
      <c r="AU7" s="25">
        <v>1015.52</v>
      </c>
      <c r="AV7" s="25">
        <v>947.81</v>
      </c>
      <c r="AW7" s="25">
        <v>1013.55</v>
      </c>
      <c r="AX7" s="25">
        <v>637.33000000000004</v>
      </c>
      <c r="AY7" s="25">
        <v>362.93</v>
      </c>
      <c r="AZ7" s="25">
        <v>371.81</v>
      </c>
      <c r="BA7" s="25">
        <v>384.23</v>
      </c>
      <c r="BB7" s="25">
        <v>364.3</v>
      </c>
      <c r="BC7" s="25">
        <v>378.87</v>
      </c>
      <c r="BD7" s="25">
        <v>243.36</v>
      </c>
      <c r="BE7" s="25">
        <v>952.64</v>
      </c>
      <c r="BF7" s="25">
        <v>797.78</v>
      </c>
      <c r="BG7" s="25">
        <v>780.46</v>
      </c>
      <c r="BH7" s="25">
        <v>688.02</v>
      </c>
      <c r="BI7" s="25">
        <v>611.82000000000005</v>
      </c>
      <c r="BJ7" s="25">
        <v>439.05</v>
      </c>
      <c r="BK7" s="25">
        <v>465.85</v>
      </c>
      <c r="BL7" s="25">
        <v>439.43</v>
      </c>
      <c r="BM7" s="25">
        <v>438.41</v>
      </c>
      <c r="BN7" s="25">
        <v>430.23</v>
      </c>
      <c r="BO7" s="25">
        <v>265.93</v>
      </c>
      <c r="BP7" s="25">
        <v>28.85</v>
      </c>
      <c r="BQ7" s="25">
        <v>33.49</v>
      </c>
      <c r="BR7" s="25">
        <v>30.72</v>
      </c>
      <c r="BS7" s="25">
        <v>30.29</v>
      </c>
      <c r="BT7" s="25">
        <v>31.85</v>
      </c>
      <c r="BU7" s="25">
        <v>95.26</v>
      </c>
      <c r="BV7" s="25">
        <v>92.39</v>
      </c>
      <c r="BW7" s="25">
        <v>94.41</v>
      </c>
      <c r="BX7" s="25">
        <v>90.96</v>
      </c>
      <c r="BY7" s="25">
        <v>90.66</v>
      </c>
      <c r="BZ7" s="25">
        <v>97.82</v>
      </c>
      <c r="CA7" s="25">
        <v>489.93</v>
      </c>
      <c r="CB7" s="25">
        <v>442.9</v>
      </c>
      <c r="CC7" s="25">
        <v>492.52</v>
      </c>
      <c r="CD7" s="25">
        <v>503.25</v>
      </c>
      <c r="CE7" s="25">
        <v>480.7</v>
      </c>
      <c r="CF7" s="25">
        <v>192.82</v>
      </c>
      <c r="CG7" s="25">
        <v>192.98</v>
      </c>
      <c r="CH7" s="25">
        <v>192.13</v>
      </c>
      <c r="CI7" s="25">
        <v>197.04</v>
      </c>
      <c r="CJ7" s="25">
        <v>199.33</v>
      </c>
      <c r="CK7" s="25">
        <v>177.56</v>
      </c>
      <c r="CL7" s="25">
        <v>31.91</v>
      </c>
      <c r="CM7" s="25">
        <v>33.630000000000003</v>
      </c>
      <c r="CN7" s="25">
        <v>35.89</v>
      </c>
      <c r="CO7" s="25">
        <v>37.44</v>
      </c>
      <c r="CP7" s="25">
        <v>36.83</v>
      </c>
      <c r="CQ7" s="25">
        <v>54.05</v>
      </c>
      <c r="CR7" s="25">
        <v>54.43</v>
      </c>
      <c r="CS7" s="25">
        <v>53.87</v>
      </c>
      <c r="CT7" s="25">
        <v>54.49</v>
      </c>
      <c r="CU7" s="25">
        <v>54.8</v>
      </c>
      <c r="CV7" s="25">
        <v>59.81</v>
      </c>
      <c r="CW7" s="25">
        <v>50.35</v>
      </c>
      <c r="CX7" s="25">
        <v>51.9</v>
      </c>
      <c r="CY7" s="25">
        <v>46.71</v>
      </c>
      <c r="CZ7" s="25">
        <v>45.92</v>
      </c>
      <c r="DA7" s="25">
        <v>46.82</v>
      </c>
      <c r="DB7" s="25">
        <v>80.510000000000005</v>
      </c>
      <c r="DC7" s="25">
        <v>79.44</v>
      </c>
      <c r="DD7" s="25">
        <v>79.489999999999995</v>
      </c>
      <c r="DE7" s="25">
        <v>78.8</v>
      </c>
      <c r="DF7" s="25">
        <v>77.98</v>
      </c>
      <c r="DG7" s="25">
        <v>89.42</v>
      </c>
      <c r="DH7" s="25">
        <v>45.71</v>
      </c>
      <c r="DI7" s="25">
        <v>47.21</v>
      </c>
      <c r="DJ7" s="25">
        <v>45.6</v>
      </c>
      <c r="DK7" s="25">
        <v>47.55</v>
      </c>
      <c r="DL7" s="25">
        <v>48.93</v>
      </c>
      <c r="DM7" s="25">
        <v>49.12</v>
      </c>
      <c r="DN7" s="25">
        <v>49.39</v>
      </c>
      <c r="DO7" s="25">
        <v>50.75</v>
      </c>
      <c r="DP7" s="25">
        <v>51.72</v>
      </c>
      <c r="DQ7" s="25">
        <v>52.27</v>
      </c>
      <c r="DR7" s="25">
        <v>52.02</v>
      </c>
      <c r="DS7" s="25">
        <v>12.55</v>
      </c>
      <c r="DT7" s="25">
        <v>14.62</v>
      </c>
      <c r="DU7" s="25">
        <v>17.37</v>
      </c>
      <c r="DV7" s="25">
        <v>18.87</v>
      </c>
      <c r="DW7" s="25">
        <v>21.66</v>
      </c>
      <c r="DX7" s="25">
        <v>16.760000000000002</v>
      </c>
      <c r="DY7" s="25">
        <v>18.57</v>
      </c>
      <c r="DZ7" s="25">
        <v>21.14</v>
      </c>
      <c r="EA7" s="25">
        <v>22.12</v>
      </c>
      <c r="EB7" s="25">
        <v>25.67</v>
      </c>
      <c r="EC7" s="25">
        <v>25.37</v>
      </c>
      <c r="ED7" s="25">
        <v>0.63</v>
      </c>
      <c r="EE7" s="25">
        <v>0.42</v>
      </c>
      <c r="EF7" s="25">
        <v>1.03</v>
      </c>
      <c r="EG7" s="25">
        <v>0.37</v>
      </c>
      <c r="EH7" s="25">
        <v>0.61</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2025-03-05T04:47:49Z</dcterms:modified>
</cp:coreProperties>
</file>