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72.29.250.21\ファイルサーバー\13_建設係\999上下水道共通フォルダ\業務全般\14.公営企業決算統計\○経営比較分析表\Ｒ６経営比較分析表\【経営比較分析表】2023_075647_47_010\"/>
    </mc:Choice>
  </mc:AlternateContent>
  <xr:revisionPtr revIDLastSave="0" documentId="13_ncr:1_{4F287395-7479-4C05-8E53-B324303482CF}" xr6:coauthVersionLast="47" xr6:coauthVersionMax="47" xr10:uidLastSave="{00000000-0000-0000-0000-000000000000}"/>
  <workbookProtection workbookAlgorithmName="SHA-512" workbookHashValue="C+9Lf8LSAZVgvwPjQxDhh/nlS1/hkkAiJIimprs7duCvVMm2WzO6vBRMM8iUMzMyTnNHJo3doKh8ddrep7XqRg==" workbookSaltValue="OZXd51g5tmdaA3XOSWgpJ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<sst xmlns="http://schemas.openxmlformats.org/spreadsheetml/2006/main" count="233" uniqueCount="117">
  <si>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</si>
  <si>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</si>
  <si>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</si>
  <si>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</si>
  <si>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</si>
  <si>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</si>
  <si>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</si>
  <si>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</si>
  <si>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</si>
  <si>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</si>
  <si>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</si>
  <si>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</si>
  <si>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</si>
  <si>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</si>
  <si>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</si>
  <si>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</si>
  <si>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</si>
  <si>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</si>
  <si>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</si>
  <si>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</si>
  <si>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</si>
  <si>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</si>
  <si>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</si>
  <si>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</si>
  <si>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</si>
  <si>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</si>
  <si>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</si>
  <si>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</si>
  <si>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</si>
  <si>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</si>
  <si>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</si>
  <si>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</si>
  <si>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</si>
  <si>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</si>
  <si>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</si>
  <si>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</si>
  <si>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</si>
  <si>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</si>
  <si>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</si>
  <si>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</si>
  <si>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</si>
  <si>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</si>
  <si>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</si>
  <si>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</si>
  <si>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</si>
  <si>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</si>
  <si>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</si>
  <si>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</si>
  <si>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</si>
  <si>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</si>
  <si>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</si>
  <si>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</si>
  <si>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</si>
  <si>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</si>
  <si>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</si>
  <si>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</si>
  <si>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</si>
  <si>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</si>
  <si>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</si>
  <si>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</si>
  <si>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</si>
  <si>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</si>
  <si>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</si>
  <si>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</si>
  <si>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</si>
  <si>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</si>
  <si>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</si>
  <si>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</si>
  <si>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</si>
  <si>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</si>
  <si>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</si>
  <si>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</si>
  <si>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</si>
  <si>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</si>
  <si>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</si>
  <si>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</si>
  <si>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</si>
  <si>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</si>
  <si>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</si>
  <si>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</si>
  <si>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</si>
  <si>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</si>
  <si>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</si>
  <si>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</si>
  <si>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</si>
  <si>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</si>
  <si>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</si>
  <si>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</si>
  <si>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</si>
  <si>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</si>
  <si>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</si>
  <si>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</si>
  <si>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</si>
  <si>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</si>
  <si>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</si>
  <si>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</si>
  <si>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</si>
  <si>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</si>
  <si>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</si>
  <si>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</si>
  <si>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</si>
  <si>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</si>
  <si>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</si>
  <si>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</si>
  <si>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</si>
  <si>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</si>
  <si>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</si>
  <si>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</si>
  <si>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</si>
  <si>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</si>
  <si>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</si>
  <si>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</si>
  <si>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</si>
  <si>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</si>
  <si>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
　東日本大震災による避難指示が解除されたものの、水道使用者、水道使用料は震災前より減少しているため、歳入予算不足分を一般会計から繰入することで運営している状況である。収益的収支比率を上昇させるためには使用料金の改定が必要であるが、給水人口が少ない状態での改定は、使用者一人あたりの負担が大きくなるため、慎重に検討する必要がある。
⑤料金回収率料
　類似団体平均値より低い状態であり、回収率を上げるためには水道使用料金の改定や有収率を上げる必要がある。料金の値上げは①と同様の理由ですぐにはできない。有収水量を増加させるため水道水安全性のＰＲを続け、帰還住民や居住者への水道加入促進に努める。
⑧有収率
　水道使用者数、水道使用量が震災前から減少しており、配水管内の水道水滞留により、消毒副生成物が発生してしまうことから、滞留解消のため給水区域末端で排泥している。このことから、有収率は類似団体平均より低くなっている。</t>
    <phoneticPr fontId="4"/>
  </si>
  <si>
    <t>　令和元年度から水道使用料の徴収を再開したが、給水人口や有収水量は未だ東日本大震災前には及ばないため、水道水安全性のＰＲを続け、帰還住民や移住者の水道水加入促進に努める。
　水道使用料の改定は、事業の健全な運営のため必要不可欠であるが、給水人口が少ない状態で料金を改定することは、使用者一人あたりの負担が大きいため、慎重に検討する必要がある。</t>
    <phoneticPr fontId="4"/>
  </si>
  <si>
    <t>③管路更新率
　令和２年から令和４年にかけて、東日本大震災による災害復旧工事として農業集落排水管路の更新を行った際に、同一路線に埋設されている配水管の更新を行った。その他配水管については平成12年に施工されたもので耐用年数内であることから更新はしていない。管路更新については費用面や施工面について課題が多いため、計画的な更新の検討が必要である。</t>
    <rPh sb="8" eb="10">
      <t>レイワ</t>
    </rPh>
    <rPh sb="11" eb="12">
      <t>ネン</t>
    </rPh>
    <rPh sb="14" eb="16">
      <t>レイワ</t>
    </rPh>
    <rPh sb="17" eb="18">
      <t>ネン</t>
    </rPh>
    <rPh sb="59" eb="61">
      <t>ドウイツ</t>
    </rPh>
    <rPh sb="61" eb="63">
      <t>ロセン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</si>
</sst>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0.93</c:v>
                </c:pt>
                <c:pt idx="2" formatCode="#,##0.00;&quot;△&quot;#,##0.00">
                  <c:v>0</c:v>
                </c:pt>
                <c:pt idx="3">
                  <c:v>0.31</c:v>
                </c:pt>
                <c:pt idx="4" formatCode="#,##0.00;&quot;△&quot;#,##0.00">
                  <c:v>0</c:v>
                </c:pt>
              </c:numCache>
            </c:numRef>
          </c:val>
          <c:extLst>
            <c:ext xmlns:c16="http://schemas.microsoft.com/office/drawing/2014/chart" uri="{C3380CC4-5D6E-409C-BE32-E72D297353CC}">
              <c16:uniqueId val="{00000000-7994-4BC0-854B-CD59489548D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7994-4BC0-854B-CD59489548D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30.31</c:v>
                </c:pt>
                <c:pt idx="1">
                  <c:v>30.74</c:v>
                </c:pt>
                <c:pt idx="2">
                  <c:v>34.53</c:v>
                </c:pt>
                <c:pt idx="3">
                  <c:v>42.14</c:v>
                </c:pt>
                <c:pt idx="4">
                  <c:v>36.9</c:v>
                </c:pt>
              </c:numCache>
            </c:numRef>
          </c:val>
          <c:extLst>
            <c:ext xmlns:c16="http://schemas.microsoft.com/office/drawing/2014/chart" uri="{C3380CC4-5D6E-409C-BE32-E72D297353CC}">
              <c16:uniqueId val="{00000000-E4BB-45CA-A47C-003CEE58960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E4BB-45CA-A47C-003CEE58960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62.38</c:v>
                </c:pt>
                <c:pt idx="1">
                  <c:v>61.85</c:v>
                </c:pt>
                <c:pt idx="2">
                  <c:v>58.31</c:v>
                </c:pt>
                <c:pt idx="3">
                  <c:v>48.97</c:v>
                </c:pt>
                <c:pt idx="4">
                  <c:v>56.72</c:v>
                </c:pt>
              </c:numCache>
            </c:numRef>
          </c:val>
          <c:extLst>
            <c:ext xmlns:c16="http://schemas.microsoft.com/office/drawing/2014/chart" uri="{C3380CC4-5D6E-409C-BE32-E72D297353CC}">
              <c16:uniqueId val="{00000000-7462-4BAA-AA8C-80D74079FD2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7462-4BAA-AA8C-80D74079FD2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73.8</c:v>
                </c:pt>
                <c:pt idx="1">
                  <c:v>75.98</c:v>
                </c:pt>
                <c:pt idx="2">
                  <c:v>62.17</c:v>
                </c:pt>
                <c:pt idx="3">
                  <c:v>57.78</c:v>
                </c:pt>
                <c:pt idx="4">
                  <c:v>69.099999999999994</c:v>
                </c:pt>
              </c:numCache>
            </c:numRef>
          </c:val>
          <c:extLst>
            <c:ext xmlns:c16="http://schemas.microsoft.com/office/drawing/2014/chart" uri="{C3380CC4-5D6E-409C-BE32-E72D297353CC}">
              <c16:uniqueId val="{00000000-4778-44DA-B070-099510501DE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4778-44DA-B070-099510501DE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8-4C2F-9036-9551756684E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8-4C2F-9036-9551756684E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4-4962-A5D4-966859EF708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4-4962-A5D4-966859EF708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7-447B-9839-2B2D3180667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7-447B-9839-2B2D3180667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2-43CC-B3BF-957F45D63B0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2-43CC-B3BF-957F45D63B0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1670.61</c:v>
                </c:pt>
                <c:pt idx="1">
                  <c:v>1570.08</c:v>
                </c:pt>
                <c:pt idx="2">
                  <c:v>1365.51</c:v>
                </c:pt>
                <c:pt idx="3">
                  <c:v>1194.8800000000001</c:v>
                </c:pt>
                <c:pt idx="4">
                  <c:v>1200.1099999999999</c:v>
                </c:pt>
              </c:numCache>
            </c:numRef>
          </c:val>
          <c:extLst>
            <c:ext xmlns:c16="http://schemas.microsoft.com/office/drawing/2014/chart" uri="{C3380CC4-5D6E-409C-BE32-E72D297353CC}">
              <c16:uniqueId val="{00000000-A337-40D9-B166-4248717C934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337-40D9-B166-4248717C934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22.66</c:v>
                </c:pt>
                <c:pt idx="1">
                  <c:v>17.91</c:v>
                </c:pt>
                <c:pt idx="2">
                  <c:v>21.61</c:v>
                </c:pt>
                <c:pt idx="3">
                  <c:v>22.96</c:v>
                </c:pt>
                <c:pt idx="4">
                  <c:v>24.94</c:v>
                </c:pt>
              </c:numCache>
            </c:numRef>
          </c:val>
          <c:extLst>
            <c:ext xmlns:c16="http://schemas.microsoft.com/office/drawing/2014/chart" uri="{C3380CC4-5D6E-409C-BE32-E72D297353CC}">
              <c16:uniqueId val="{00000000-9A3D-4A62-9FF0-5886F5ED0A4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9A3D-4A62-9FF0-5886F5ED0A4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1232.57</c:v>
                </c:pt>
                <c:pt idx="1">
                  <c:v>1492.91</c:v>
                </c:pt>
                <c:pt idx="2">
                  <c:v>1211.42</c:v>
                </c:pt>
                <c:pt idx="3">
                  <c:v>1132.8800000000001</c:v>
                </c:pt>
                <c:pt idx="4">
                  <c:v>902.72</c:v>
                </c:pt>
              </c:numCache>
            </c:numRef>
          </c:val>
          <c:extLst>
            <c:ext xmlns:c16="http://schemas.microsoft.com/office/drawing/2014/chart" uri="{C3380CC4-5D6E-409C-BE32-E72D297353CC}">
              <c16:uniqueId val="{00000000-E62B-4B3C-89B9-FB82B43F0B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62B-4B3C-89B9-FB82B43F0B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飯舘村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4686</v>
      </c>
      <c r="AM8" s="54"/>
      <c r="AN8" s="54"/>
      <c r="AO8" s="54"/>
      <c r="AP8" s="54"/>
      <c r="AQ8" s="54"/>
      <c r="AR8" s="54"/>
      <c r="AS8" s="54"/>
      <c r="AT8" s="44">
        <f>データ!$S$6</f>
        <v>230.13</v>
      </c>
      <c r="AU8" s="44"/>
      <c r="AV8" s="44"/>
      <c r="AW8" s="44"/>
      <c r="AX8" s="44"/>
      <c r="AY8" s="44"/>
      <c r="AZ8" s="44"/>
      <c r="BA8" s="44"/>
      <c r="BB8" s="44">
        <f>データ!$T$6</f>
        <v>20.36</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34.49</v>
      </c>
      <c r="Q10" s="44"/>
      <c r="R10" s="44"/>
      <c r="S10" s="44"/>
      <c r="T10" s="44"/>
      <c r="U10" s="44"/>
      <c r="V10" s="44"/>
      <c r="W10" s="54">
        <f>データ!$Q$6</f>
        <v>3430</v>
      </c>
      <c r="X10" s="54"/>
      <c r="Y10" s="54"/>
      <c r="Z10" s="54"/>
      <c r="AA10" s="54"/>
      <c r="AB10" s="54"/>
      <c r="AC10" s="54"/>
      <c r="AD10" s="2"/>
      <c r="AE10" s="2"/>
      <c r="AF10" s="2"/>
      <c r="AG10" s="2"/>
      <c r="AH10" s="2"/>
      <c r="AI10" s="2"/>
      <c r="AJ10" s="2"/>
      <c r="AK10" s="2"/>
      <c r="AL10" s="54">
        <f>データ!$U$6</f>
        <v>1595</v>
      </c>
      <c r="AM10" s="54"/>
      <c r="AN10" s="54"/>
      <c r="AO10" s="54"/>
      <c r="AP10" s="54"/>
      <c r="AQ10" s="54"/>
      <c r="AR10" s="54"/>
      <c r="AS10" s="54"/>
      <c r="AT10" s="44">
        <f>データ!$V$6</f>
        <v>45.7</v>
      </c>
      <c r="AU10" s="44"/>
      <c r="AV10" s="44"/>
      <c r="AW10" s="44"/>
      <c r="AX10" s="44"/>
      <c r="AY10" s="44"/>
      <c r="AZ10" s="44"/>
      <c r="BA10" s="44"/>
      <c r="BB10" s="44">
        <f>データ!$W$6</f>
        <v>34.9</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nISGTq8L/EmXUL6u3y5SZFfz3gNMmqqzsEbdM5gFGaMLw0gspXpT9sZ8FDPRHRkuB1dSqXtuLlHHnzAJGZIklw==" saltValue="Ts6imSCtknZRrKKBK7Np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75647</v>
      </c>
      <c r="D6" s="20">
        <f t="shared" si="3"/>
        <v>47</v>
      </c>
      <c r="E6" s="20">
        <f t="shared" si="3"/>
        <v>1</v>
      </c>
      <c r="F6" s="20">
        <f t="shared" si="3"/>
        <v>0</v>
      </c>
      <c r="G6" s="20">
        <f t="shared" si="3"/>
        <v>0</v>
      </c>
      <c r="H6" s="20" t="str">
        <f t="shared" si="3"/>
        <v>福島県　飯舘村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34.49</v>
      </c>
      <c r="Q6" s="21">
        <f t="shared" si="3"/>
        <v>3430</v>
      </c>
      <c r="R6" s="21">
        <f t="shared" si="3"/>
        <v>4686</v>
      </c>
      <c r="S6" s="21">
        <f t="shared" si="3"/>
        <v>230.13</v>
      </c>
      <c r="T6" s="21">
        <f t="shared" si="3"/>
        <v>20.36</v>
      </c>
      <c r="U6" s="21">
        <f t="shared" si="3"/>
        <v>1595</v>
      </c>
      <c r="V6" s="21">
        <f t="shared" si="3"/>
        <v>45.7</v>
      </c>
      <c r="W6" s="21">
        <f t="shared" si="3"/>
        <v>34.9</v>
      </c>
      <c r="X6" s="22">
        <f>IF(X7="",NA(),X7)</f>
        <v>73.8</v>
      </c>
      <c r="Y6" s="22">
        <f t="shared" ref="Y6:AG6" si="4">IF(Y7="",NA(),Y7)</f>
        <v>75.98</v>
      </c>
      <c r="Z6" s="22">
        <f t="shared" si="4"/>
        <v>62.17</v>
      </c>
      <c r="AA6" s="22">
        <f t="shared" si="4"/>
        <v>57.78</v>
      </c>
      <c r="AB6" s="22">
        <f t="shared" si="4"/>
        <v>69.099999999999994</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1670.61</v>
      </c>
      <c r="BF6" s="22">
        <f t="shared" ref="BF6:BN6" si="7">IF(BF7="",NA(),BF7)</f>
        <v>1570.08</v>
      </c>
      <c r="BG6" s="22">
        <f t="shared" si="7"/>
        <v>1365.51</v>
      </c>
      <c r="BH6" s="22">
        <f t="shared" si="7"/>
        <v>1194.8800000000001</v>
      </c>
      <c r="BI6" s="22">
        <f t="shared" si="7"/>
        <v>1200.1099999999999</v>
      </c>
      <c r="BJ6" s="22">
        <f t="shared" si="7"/>
        <v>1183.92</v>
      </c>
      <c r="BK6" s="22">
        <f t="shared" si="7"/>
        <v>1128.72</v>
      </c>
      <c r="BL6" s="22">
        <f t="shared" si="7"/>
        <v>1125.25</v>
      </c>
      <c r="BM6" s="22">
        <f t="shared" si="7"/>
        <v>1157.05</v>
      </c>
      <c r="BN6" s="22">
        <f t="shared" si="7"/>
        <v>1228.8</v>
      </c>
      <c r="BO6" s="21" t="str">
        <f>IF(BO7="","",IF(BO7="-","【-】","【"&amp;SUBSTITUTE(TEXT(BO7,"#,##0.00"),"-","△")&amp;"】"))</f>
        <v>【1,045.20】</v>
      </c>
      <c r="BP6" s="22">
        <f>IF(BP7="",NA(),BP7)</f>
        <v>22.66</v>
      </c>
      <c r="BQ6" s="22">
        <f t="shared" ref="BQ6:BY6" si="8">IF(BQ7="",NA(),BQ7)</f>
        <v>17.91</v>
      </c>
      <c r="BR6" s="22">
        <f t="shared" si="8"/>
        <v>21.61</v>
      </c>
      <c r="BS6" s="22">
        <f t="shared" si="8"/>
        <v>22.96</v>
      </c>
      <c r="BT6" s="22">
        <f t="shared" si="8"/>
        <v>24.94</v>
      </c>
      <c r="BU6" s="22">
        <f t="shared" si="8"/>
        <v>42.5</v>
      </c>
      <c r="BV6" s="22">
        <f t="shared" si="8"/>
        <v>41.84</v>
      </c>
      <c r="BW6" s="22">
        <f t="shared" si="8"/>
        <v>41.44</v>
      </c>
      <c r="BX6" s="22">
        <f t="shared" si="8"/>
        <v>37.65</v>
      </c>
      <c r="BY6" s="22">
        <f t="shared" si="8"/>
        <v>37.31</v>
      </c>
      <c r="BZ6" s="21" t="str">
        <f>IF(BZ7="","",IF(BZ7="-","【-】","【"&amp;SUBSTITUTE(TEXT(BZ7,"#,##0.00"),"-","△")&amp;"】"))</f>
        <v>【49.51】</v>
      </c>
      <c r="CA6" s="22">
        <f>IF(CA7="",NA(),CA7)</f>
        <v>1232.57</v>
      </c>
      <c r="CB6" s="22">
        <f t="shared" ref="CB6:CJ6" si="9">IF(CB7="",NA(),CB7)</f>
        <v>1492.91</v>
      </c>
      <c r="CC6" s="22">
        <f t="shared" si="9"/>
        <v>1211.42</v>
      </c>
      <c r="CD6" s="22">
        <f t="shared" si="9"/>
        <v>1132.8800000000001</v>
      </c>
      <c r="CE6" s="22">
        <f t="shared" si="9"/>
        <v>902.72</v>
      </c>
      <c r="CF6" s="22">
        <f t="shared" si="9"/>
        <v>377.72</v>
      </c>
      <c r="CG6" s="22">
        <f t="shared" si="9"/>
        <v>390.47</v>
      </c>
      <c r="CH6" s="22">
        <f t="shared" si="9"/>
        <v>403.61</v>
      </c>
      <c r="CI6" s="22">
        <f t="shared" si="9"/>
        <v>442.82</v>
      </c>
      <c r="CJ6" s="22">
        <f t="shared" si="9"/>
        <v>425.76</v>
      </c>
      <c r="CK6" s="21" t="str">
        <f>IF(CK7="","",IF(CK7="-","【-】","【"&amp;SUBSTITUTE(TEXT(CK7,"#,##0.00"),"-","△")&amp;"】"))</f>
        <v>【317.14】</v>
      </c>
      <c r="CL6" s="22">
        <f>IF(CL7="",NA(),CL7)</f>
        <v>30.31</v>
      </c>
      <c r="CM6" s="22">
        <f t="shared" ref="CM6:CU6" si="10">IF(CM7="",NA(),CM7)</f>
        <v>30.74</v>
      </c>
      <c r="CN6" s="22">
        <f t="shared" si="10"/>
        <v>34.53</v>
      </c>
      <c r="CO6" s="22">
        <f t="shared" si="10"/>
        <v>42.14</v>
      </c>
      <c r="CP6" s="22">
        <f t="shared" si="10"/>
        <v>36.9</v>
      </c>
      <c r="CQ6" s="22">
        <f t="shared" si="10"/>
        <v>48.01</v>
      </c>
      <c r="CR6" s="22">
        <f t="shared" si="10"/>
        <v>49.08</v>
      </c>
      <c r="CS6" s="22">
        <f t="shared" si="10"/>
        <v>51.46</v>
      </c>
      <c r="CT6" s="22">
        <f t="shared" si="10"/>
        <v>51.84</v>
      </c>
      <c r="CU6" s="22">
        <f t="shared" si="10"/>
        <v>52.34</v>
      </c>
      <c r="CV6" s="21" t="str">
        <f>IF(CV7="","",IF(CV7="-","【-】","【"&amp;SUBSTITUTE(TEXT(CV7,"#,##0.00"),"-","△")&amp;"】"))</f>
        <v>【55.00】</v>
      </c>
      <c r="CW6" s="22">
        <f>IF(CW7="",NA(),CW7)</f>
        <v>62.38</v>
      </c>
      <c r="CX6" s="22">
        <f t="shared" ref="CX6:DF6" si="11">IF(CX7="",NA(),CX7)</f>
        <v>61.85</v>
      </c>
      <c r="CY6" s="22">
        <f t="shared" si="11"/>
        <v>58.31</v>
      </c>
      <c r="CZ6" s="22">
        <f t="shared" si="11"/>
        <v>48.97</v>
      </c>
      <c r="DA6" s="22">
        <f t="shared" si="11"/>
        <v>56.72</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0.93</v>
      </c>
      <c r="EF6" s="21">
        <f t="shared" si="14"/>
        <v>0</v>
      </c>
      <c r="EG6" s="22">
        <f t="shared" si="14"/>
        <v>0.31</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75647</v>
      </c>
      <c r="D7" s="24">
        <v>47</v>
      </c>
      <c r="E7" s="24">
        <v>1</v>
      </c>
      <c r="F7" s="24">
        <v>0</v>
      </c>
      <c r="G7" s="24">
        <v>0</v>
      </c>
      <c r="H7" s="24" t="s">
        <v>97</v>
      </c>
      <c r="I7" s="24" t="s">
        <v>98</v>
      </c>
      <c r="J7" s="24" t="s">
        <v>99</v>
      </c>
      <c r="K7" s="24" t="s">
        <v>100</v>
      </c>
      <c r="L7" s="24" t="s">
        <v>101</v>
      </c>
      <c r="M7" s="24" t="s">
        <v>102</v>
      </c>
      <c r="N7" s="25" t="s">
        <v>103</v>
      </c>
      <c r="O7" s="25" t="s">
        <v>104</v>
      </c>
      <c r="P7" s="25">
        <v>34.49</v>
      </c>
      <c r="Q7" s="25">
        <v>3430</v>
      </c>
      <c r="R7" s="25">
        <v>4686</v>
      </c>
      <c r="S7" s="25">
        <v>230.13</v>
      </c>
      <c r="T7" s="25">
        <v>20.36</v>
      </c>
      <c r="U7" s="25">
        <v>1595</v>
      </c>
      <c r="V7" s="25">
        <v>45.7</v>
      </c>
      <c r="W7" s="25">
        <v>34.9</v>
      </c>
      <c r="X7" s="25">
        <v>73.8</v>
      </c>
      <c r="Y7" s="25">
        <v>75.98</v>
      </c>
      <c r="Z7" s="25">
        <v>62.17</v>
      </c>
      <c r="AA7" s="25">
        <v>57.78</v>
      </c>
      <c r="AB7" s="25">
        <v>69.099999999999994</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1670.61</v>
      </c>
      <c r="BF7" s="25">
        <v>1570.08</v>
      </c>
      <c r="BG7" s="25">
        <v>1365.51</v>
      </c>
      <c r="BH7" s="25">
        <v>1194.8800000000001</v>
      </c>
      <c r="BI7" s="25">
        <v>1200.1099999999999</v>
      </c>
      <c r="BJ7" s="25">
        <v>1183.92</v>
      </c>
      <c r="BK7" s="25">
        <v>1128.72</v>
      </c>
      <c r="BL7" s="25">
        <v>1125.25</v>
      </c>
      <c r="BM7" s="25">
        <v>1157.05</v>
      </c>
      <c r="BN7" s="25">
        <v>1228.8</v>
      </c>
      <c r="BO7" s="25">
        <v>1045.2</v>
      </c>
      <c r="BP7" s="25">
        <v>22.66</v>
      </c>
      <c r="BQ7" s="25">
        <v>17.91</v>
      </c>
      <c r="BR7" s="25">
        <v>21.61</v>
      </c>
      <c r="BS7" s="25">
        <v>22.96</v>
      </c>
      <c r="BT7" s="25">
        <v>24.94</v>
      </c>
      <c r="BU7" s="25">
        <v>42.5</v>
      </c>
      <c r="BV7" s="25">
        <v>41.84</v>
      </c>
      <c r="BW7" s="25">
        <v>41.44</v>
      </c>
      <c r="BX7" s="25">
        <v>37.65</v>
      </c>
      <c r="BY7" s="25">
        <v>37.31</v>
      </c>
      <c r="BZ7" s="25">
        <v>49.51</v>
      </c>
      <c r="CA7" s="25">
        <v>1232.57</v>
      </c>
      <c r="CB7" s="25">
        <v>1492.91</v>
      </c>
      <c r="CC7" s="25">
        <v>1211.42</v>
      </c>
      <c r="CD7" s="25">
        <v>1132.8800000000001</v>
      </c>
      <c r="CE7" s="25">
        <v>902.72</v>
      </c>
      <c r="CF7" s="25">
        <v>377.72</v>
      </c>
      <c r="CG7" s="25">
        <v>390.47</v>
      </c>
      <c r="CH7" s="25">
        <v>403.61</v>
      </c>
      <c r="CI7" s="25">
        <v>442.82</v>
      </c>
      <c r="CJ7" s="25">
        <v>425.76</v>
      </c>
      <c r="CK7" s="25">
        <v>317.14</v>
      </c>
      <c r="CL7" s="25">
        <v>30.31</v>
      </c>
      <c r="CM7" s="25">
        <v>30.74</v>
      </c>
      <c r="CN7" s="25">
        <v>34.53</v>
      </c>
      <c r="CO7" s="25">
        <v>42.14</v>
      </c>
      <c r="CP7" s="25">
        <v>36.9</v>
      </c>
      <c r="CQ7" s="25">
        <v>48.01</v>
      </c>
      <c r="CR7" s="25">
        <v>49.08</v>
      </c>
      <c r="CS7" s="25">
        <v>51.46</v>
      </c>
      <c r="CT7" s="25">
        <v>51.84</v>
      </c>
      <c r="CU7" s="25">
        <v>52.34</v>
      </c>
      <c r="CV7" s="25">
        <v>55</v>
      </c>
      <c r="CW7" s="25">
        <v>62.38</v>
      </c>
      <c r="CX7" s="25">
        <v>61.85</v>
      </c>
      <c r="CY7" s="25">
        <v>58.31</v>
      </c>
      <c r="CZ7" s="25">
        <v>48.97</v>
      </c>
      <c r="DA7" s="25">
        <v>56.72</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0.93</v>
      </c>
      <c r="EF7" s="25">
        <v>0</v>
      </c>
      <c r="EG7" s="25">
        <v>0.31</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直也</cp:lastModifiedBy>
  <cp:lastPrinted>2025-02-04T05:46:20Z</cp:lastPrinted>
  <dcterms:created xsi:type="dcterms:W3CDTF">2025-01-24T06:39:43Z</dcterms:created>
  <dcterms:modified xsi:type="dcterms:W3CDTF">2025-02-04T05:46:21Z</dcterms:modified>
  <cp:category/>
</cp:coreProperties>
</file>