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地域振興課\地域振興課（R6)\06_建設\08簡易水道\01諸務\照会・調査\【2月5日まで】20250128　FW （追加連絡）【照会_2月5日（水）期限】公営企業に係る経営比較分析表（令和5年度決算）の分析等について\【経営比較分析表】2023_075485_47_010\"/>
    </mc:Choice>
  </mc:AlternateContent>
  <workbookProtection workbookAlgorithmName="SHA-512" workbookHashValue="nzebbwZiyEueG5mz9cgSFjBRZxU67/ggYBTvDgRIKL3HHyh3Mu+m7Xum82qog4CzZTDw5f0fvVi9XCW3B+OQtQ==" workbookSaltValue="T5+H6QtmW55CCr2n3gHXQA==" workbookSpinCount="100000" lockStructure="1"/>
  <bookViews>
    <workbookView xWindow="0" yWindow="0" windowWidth="28800" windowHeight="116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<sst xmlns="http://schemas.openxmlformats.org/spreadsheetml/2006/main" count="233" uniqueCount="118">
  <si>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</si>
  <si>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</si>
  <si>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</si>
  <si>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</si>
  <si>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</si>
  <si>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</si>
  <si>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</si>
  <si>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</si>
  <si>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</si>
  <si>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</si>
  <si>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</si>
  <si>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</si>
  <si>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</si>
  <si>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</si>
  <si>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</si>
  <si>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</si>
  <si>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</si>
  <si>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</si>
  <si>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</si>
  <si>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</si>
  <si>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</si>
  <si>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</si>
  <si>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</si>
  <si>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</si>
  <si>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</si>
  <si>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</si>
  <si>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</si>
  <si>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</si>
  <si>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</si>
  <si>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</si>
  <si>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</si>
  <si>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</si>
  <si>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</si>
  <si>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</si>
  <si>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</si>
  <si>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</si>
  <si>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</si>
  <si>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</si>
  <si>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</si>
  <si>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</si>
  <si>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</si>
  <si>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</si>
  <si>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</si>
  <si>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</si>
  <si>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</si>
  <si>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</si>
  <si>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</si>
  <si>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</si>
  <si>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</si>
  <si>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</si>
  <si>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</si>
  <si>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</si>
  <si>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</si>
  <si>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</si>
  <si>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</si>
  <si>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</si>
  <si>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</si>
  <si>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</si>
  <si>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</si>
  <si>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</si>
  <si>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</si>
  <si>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</si>
  <si>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</si>
  <si>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</si>
  <si>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</si>
  <si>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</si>
  <si>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</si>
  <si>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</si>
  <si>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</si>
  <si>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</si>
  <si>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</si>
  <si>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</si>
  <si>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</si>
  <si>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</si>
  <si>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</si>
  <si>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</si>
  <si>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</si>
  <si>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</si>
  <si>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</si>
  <si>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</si>
  <si>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</si>
  <si>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</si>
  <si>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</si>
  <si>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</si>
  <si>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</si>
  <si>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</si>
  <si>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</si>
  <si>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</si>
  <si>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</si>
  <si>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</si>
  <si>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</si>
  <si>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</si>
  <si>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</si>
  <si>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</si>
  <si>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</si>
  <si>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</si>
  <si>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葛尾村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</si>
  <si>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</si>
  <si>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</si>
  <si>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</si>
  <si>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</si>
  <si>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</si>
  <si>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</si>
  <si>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</si>
  <si>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</si>
  <si>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</si>
  <si>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</si>
  <si>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</si>
  <si>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</si>
  <si>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</si>
  <si>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</si>
  <si>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</si>
  <si>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</si>
  <si>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</si>
  <si>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</si>
  <si>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①収益的収支比率の悪化の主な原因は、公営企業会計移行に伴う支出により大幅に費用が増加し、財源が企業債であったため。
⑤料金回収率の悪化の主な原因は、供給単価はほぼ変わらないが、公営企業会計移行に伴う支出により大幅に費用が増加し給水原価が増加したため。</t>
    <rPh sb="1" eb="6">
      <t>シュウエキテキシュウシ</t>
    </rPh>
    <rPh sb="6" eb="8">
      <t>ヒリツ</t>
    </rPh>
    <rPh sb="9" eb="11">
      <t>アッカ</t>
    </rPh>
    <rPh sb="12" eb="13">
      <t>オモ</t>
    </rPh>
    <rPh sb="14" eb="16">
      <t>ゲンイン</t>
    </rPh>
    <rPh sb="18" eb="24">
      <t>コウエイキギョウカイケイ</t>
    </rPh>
    <rPh sb="24" eb="26">
      <t>イコウ</t>
    </rPh>
    <rPh sb="27" eb="28">
      <t>トモナ</t>
    </rPh>
    <rPh sb="29" eb="31">
      <t>シシュツ</t>
    </rPh>
    <rPh sb="34" eb="36">
      <t>オオハバ</t>
    </rPh>
    <rPh sb="37" eb="39">
      <t>ヒヨウ</t>
    </rPh>
    <rPh sb="40" eb="42">
      <t>ゾウカ</t>
    </rPh>
    <rPh sb="44" eb="46">
      <t>ザイゲン</t>
    </rPh>
    <rPh sb="47" eb="50">
      <t>キギョウサイ</t>
    </rPh>
    <rPh sb="60" eb="65">
      <t>リョウキンカイシュウリツ</t>
    </rPh>
    <rPh sb="66" eb="68">
      <t>アッカ</t>
    </rPh>
    <rPh sb="69" eb="70">
      <t>オモ</t>
    </rPh>
    <rPh sb="71" eb="73">
      <t>ゲンイン</t>
    </rPh>
    <rPh sb="75" eb="79">
      <t>キョウキュウタンカ</t>
    </rPh>
    <rPh sb="82" eb="83">
      <t>カ</t>
    </rPh>
    <rPh sb="114" eb="118">
      <t>キュウスイゲンカ</t>
    </rPh>
    <rPh sb="119" eb="121">
      <t>ゾウカ</t>
    </rPh>
    <phoneticPr fontId="4"/>
  </si>
  <si>
    <t>公営企業会計適用により、従前以上に費用が増加し、また、水道全体の更新を見据えて料金改定を検討しなければならない。</t>
    <rPh sb="0" eb="6">
      <t>コウエイキギョウカイケイ</t>
    </rPh>
    <rPh sb="6" eb="8">
      <t>テキヨウ</t>
    </rPh>
    <rPh sb="12" eb="14">
      <t>ジュウゼン</t>
    </rPh>
    <rPh sb="14" eb="16">
      <t>イジョウ</t>
    </rPh>
    <rPh sb="17" eb="19">
      <t>ヒヨウ</t>
    </rPh>
    <rPh sb="20" eb="22">
      <t>ゾウカ</t>
    </rPh>
    <rPh sb="27" eb="29">
      <t>スイドウ</t>
    </rPh>
    <rPh sb="29" eb="31">
      <t>ゼンタイ</t>
    </rPh>
    <rPh sb="32" eb="34">
      <t>コウシン</t>
    </rPh>
    <rPh sb="35" eb="37">
      <t>ミス</t>
    </rPh>
    <rPh sb="39" eb="41">
      <t>リョウキン</t>
    </rPh>
    <rPh sb="41" eb="43">
      <t>カイテイ</t>
    </rPh>
    <rPh sb="44" eb="46">
      <t>ケントウ</t>
    </rPh>
    <phoneticPr fontId="4"/>
  </si>
  <si>
    <t>耐用年数の関係で管路等の更新はないが、浄水場の機器が経年により故障する傾向にある。</t>
    <rPh sb="0" eb="4">
      <t>タイヨウネンスウ</t>
    </rPh>
    <rPh sb="5" eb="7">
      <t>カンケイ</t>
    </rPh>
    <rPh sb="8" eb="11">
      <t>カンロトウ</t>
    </rPh>
    <rPh sb="12" eb="14">
      <t>コウシン</t>
    </rPh>
    <rPh sb="19" eb="22">
      <t>ジョウスイジョウ</t>
    </rPh>
    <rPh sb="23" eb="25">
      <t>キキ</t>
    </rPh>
    <rPh sb="26" eb="28">
      <t>ケイネン</t>
    </rPh>
    <rPh sb="31" eb="33">
      <t>コショウ</t>
    </rPh>
    <rPh sb="35" eb="3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</si>
</sst>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BB-4D57-9486-0F08D4D0FA6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B3BB-4D57-9486-0F08D4D0FA6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50.45</c:v>
                </c:pt>
                <c:pt idx="1">
                  <c:v>54.69</c:v>
                </c:pt>
                <c:pt idx="2">
                  <c:v>52.16</c:v>
                </c:pt>
                <c:pt idx="3">
                  <c:v>54.56</c:v>
                </c:pt>
                <c:pt idx="4">
                  <c:v>62.29</c:v>
                </c:pt>
              </c:numCache>
            </c:numRef>
          </c:val>
          <c:extLst>
            <c:ext xmlns:c16="http://schemas.microsoft.com/office/drawing/2014/chart" uri="{C3380CC4-5D6E-409C-BE32-E72D297353CC}">
              <c16:uniqueId val="{00000000-98E2-48C7-A253-D1C2C74D266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98E2-48C7-A253-D1C2C74D266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93.96</c:v>
                </c:pt>
                <c:pt idx="1">
                  <c:v>92.49</c:v>
                </c:pt>
                <c:pt idx="2">
                  <c:v>92.39</c:v>
                </c:pt>
                <c:pt idx="3">
                  <c:v>92.65</c:v>
                </c:pt>
                <c:pt idx="4">
                  <c:v>91.43</c:v>
                </c:pt>
              </c:numCache>
            </c:numRef>
          </c:val>
          <c:extLst>
            <c:ext xmlns:c16="http://schemas.microsoft.com/office/drawing/2014/chart" uri="{C3380CC4-5D6E-409C-BE32-E72D297353CC}">
              <c16:uniqueId val="{00000000-539B-4712-8254-1C39CA0685E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539B-4712-8254-1C39CA0685E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145.07</c:v>
                </c:pt>
                <c:pt idx="1">
                  <c:v>125.95</c:v>
                </c:pt>
                <c:pt idx="2">
                  <c:v>113.62</c:v>
                </c:pt>
                <c:pt idx="3">
                  <c:v>144.04</c:v>
                </c:pt>
                <c:pt idx="4">
                  <c:v>63.01</c:v>
                </c:pt>
              </c:numCache>
            </c:numRef>
          </c:val>
          <c:extLst>
            <c:ext xmlns:c16="http://schemas.microsoft.com/office/drawing/2014/chart" uri="{C3380CC4-5D6E-409C-BE32-E72D297353CC}">
              <c16:uniqueId val="{00000000-2385-418B-B131-3204759C803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2385-418B-B131-3204759C803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2D-40F8-91DC-4A09D8B140A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2D-40F8-91DC-4A09D8B140A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D3-43AD-A7AF-561DBC8583D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D3-43AD-A7AF-561DBC8583D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94-4C5C-B2F8-627418D6A65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94-4C5C-B2F8-627418D6A65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93-45D0-B83D-F026D13F3AE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93-45D0-B83D-F026D13F3AE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formatCode="#,##0.00;&quot;△&quot;#,##0.00;&quot;-&quot;">
                  <c:v>109.36</c:v>
                </c:pt>
              </c:numCache>
            </c:numRef>
          </c:val>
          <c:extLst>
            <c:ext xmlns:c16="http://schemas.microsoft.com/office/drawing/2014/chart" uri="{C3380CC4-5D6E-409C-BE32-E72D297353CC}">
              <c16:uniqueId val="{00000000-4A40-4F7D-8403-02DB54D2997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4A40-4F7D-8403-02DB54D2997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148.94999999999999</c:v>
                </c:pt>
                <c:pt idx="1">
                  <c:v>125.42</c:v>
                </c:pt>
                <c:pt idx="2">
                  <c:v>107.12</c:v>
                </c:pt>
                <c:pt idx="3">
                  <c:v>76.17</c:v>
                </c:pt>
                <c:pt idx="4">
                  <c:v>51.89</c:v>
                </c:pt>
              </c:numCache>
            </c:numRef>
          </c:val>
          <c:extLst>
            <c:ext xmlns:c16="http://schemas.microsoft.com/office/drawing/2014/chart" uri="{C3380CC4-5D6E-409C-BE32-E72D297353CC}">
              <c16:uniqueId val="{00000000-BF2A-4CF8-93CF-DBA3EBA2D6C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BF2A-4CF8-93CF-DBA3EBA2D6C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218.74</c:v>
                </c:pt>
                <c:pt idx="1">
                  <c:v>251.58</c:v>
                </c:pt>
                <c:pt idx="2">
                  <c:v>297.36</c:v>
                </c:pt>
                <c:pt idx="3">
                  <c:v>425.48</c:v>
                </c:pt>
                <c:pt idx="4">
                  <c:v>624.67999999999995</c:v>
                </c:pt>
              </c:numCache>
            </c:numRef>
          </c:val>
          <c:extLst>
            <c:ext xmlns:c16="http://schemas.microsoft.com/office/drawing/2014/chart" uri="{C3380CC4-5D6E-409C-BE32-E72D297353CC}">
              <c16:uniqueId val="{00000000-E616-417A-B132-8A62D23D9AC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E616-417A-B132-8A62D23D9AC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葛尾村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1273</v>
      </c>
      <c r="AM8" s="36"/>
      <c r="AN8" s="36"/>
      <c r="AO8" s="36"/>
      <c r="AP8" s="36"/>
      <c r="AQ8" s="36"/>
      <c r="AR8" s="36"/>
      <c r="AS8" s="36"/>
      <c r="AT8" s="37">
        <f>データ!$S$6</f>
        <v>84.37</v>
      </c>
      <c r="AU8" s="37"/>
      <c r="AV8" s="37"/>
      <c r="AW8" s="37"/>
      <c r="AX8" s="37"/>
      <c r="AY8" s="37"/>
      <c r="AZ8" s="37"/>
      <c r="BA8" s="37"/>
      <c r="BB8" s="37">
        <f>データ!$T$6</f>
        <v>15.09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11.6</v>
      </c>
      <c r="Q10" s="37"/>
      <c r="R10" s="37"/>
      <c r="S10" s="37"/>
      <c r="T10" s="37"/>
      <c r="U10" s="37"/>
      <c r="V10" s="37"/>
      <c r="W10" s="36">
        <f>データ!$Q$6</f>
        <v>3410</v>
      </c>
      <c r="X10" s="36"/>
      <c r="Y10" s="36"/>
      <c r="Z10" s="36"/>
      <c r="AA10" s="36"/>
      <c r="AB10" s="36"/>
      <c r="AC10" s="36"/>
      <c r="AD10" s="2"/>
      <c r="AE10" s="2"/>
      <c r="AF10" s="2"/>
      <c r="AG10" s="2"/>
      <c r="AH10" s="2"/>
      <c r="AI10" s="2"/>
      <c r="AJ10" s="2"/>
      <c r="AK10" s="2"/>
      <c r="AL10" s="36">
        <f>データ!$U$6</f>
        <v>146</v>
      </c>
      <c r="AM10" s="36"/>
      <c r="AN10" s="36"/>
      <c r="AO10" s="36"/>
      <c r="AP10" s="36"/>
      <c r="AQ10" s="36"/>
      <c r="AR10" s="36"/>
      <c r="AS10" s="36"/>
      <c r="AT10" s="37">
        <f>データ!$V$6</f>
        <v>1.32</v>
      </c>
      <c r="AU10" s="37"/>
      <c r="AV10" s="37"/>
      <c r="AW10" s="37"/>
      <c r="AX10" s="37"/>
      <c r="AY10" s="37"/>
      <c r="AZ10" s="37"/>
      <c r="BA10" s="37"/>
      <c r="BB10" s="37">
        <f>データ!$W$6</f>
        <v>110.61</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117</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pLewQkui5NUZ6TIiC7wQtqT1PyW5OWcPWqckZM/M0KzNLLYy/WgokY2tQZEuoGoOZYoJiUn7QVqLTIXynu3YRQ==" saltValue="r39gESiOEy8SBAF65jcI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75485</v>
      </c>
      <c r="D6" s="20">
        <f t="shared" si="3"/>
        <v>47</v>
      </c>
      <c r="E6" s="20">
        <f t="shared" si="3"/>
        <v>1</v>
      </c>
      <c r="F6" s="20">
        <f t="shared" si="3"/>
        <v>0</v>
      </c>
      <c r="G6" s="20">
        <f t="shared" si="3"/>
        <v>0</v>
      </c>
      <c r="H6" s="20" t="str">
        <f t="shared" si="3"/>
        <v>福島県　葛尾村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11.6</v>
      </c>
      <c r="Q6" s="21">
        <f t="shared" si="3"/>
        <v>3410</v>
      </c>
      <c r="R6" s="21">
        <f t="shared" si="3"/>
        <v>1273</v>
      </c>
      <c r="S6" s="21">
        <f t="shared" si="3"/>
        <v>84.37</v>
      </c>
      <c r="T6" s="21">
        <f t="shared" si="3"/>
        <v>15.09</v>
      </c>
      <c r="U6" s="21">
        <f t="shared" si="3"/>
        <v>146</v>
      </c>
      <c r="V6" s="21">
        <f t="shared" si="3"/>
        <v>1.32</v>
      </c>
      <c r="W6" s="21">
        <f t="shared" si="3"/>
        <v>110.61</v>
      </c>
      <c r="X6" s="22">
        <f>IF(X7="",NA(),X7)</f>
        <v>145.07</v>
      </c>
      <c r="Y6" s="22">
        <f t="shared" ref="Y6:AG6" si="4">IF(Y7="",NA(),Y7)</f>
        <v>125.95</v>
      </c>
      <c r="Z6" s="22">
        <f t="shared" si="4"/>
        <v>113.62</v>
      </c>
      <c r="AA6" s="22">
        <f t="shared" si="4"/>
        <v>144.04</v>
      </c>
      <c r="AB6" s="22">
        <f t="shared" si="4"/>
        <v>63.01</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2">
        <f t="shared" si="7"/>
        <v>109.36</v>
      </c>
      <c r="BJ6" s="22">
        <f t="shared" si="7"/>
        <v>1183.92</v>
      </c>
      <c r="BK6" s="22">
        <f t="shared" si="7"/>
        <v>1128.72</v>
      </c>
      <c r="BL6" s="22">
        <f t="shared" si="7"/>
        <v>1125.25</v>
      </c>
      <c r="BM6" s="22">
        <f t="shared" si="7"/>
        <v>1157.05</v>
      </c>
      <c r="BN6" s="22">
        <f t="shared" si="7"/>
        <v>1228.8</v>
      </c>
      <c r="BO6" s="21" t="str">
        <f>IF(BO7="","",IF(BO7="-","【-】","【"&amp;SUBSTITUTE(TEXT(BO7,"#,##0.00"),"-","△")&amp;"】"))</f>
        <v>【1,045.20】</v>
      </c>
      <c r="BP6" s="22">
        <f>IF(BP7="",NA(),BP7)</f>
        <v>148.94999999999999</v>
      </c>
      <c r="BQ6" s="22">
        <f t="shared" ref="BQ6:BY6" si="8">IF(BQ7="",NA(),BQ7)</f>
        <v>125.42</v>
      </c>
      <c r="BR6" s="22">
        <f t="shared" si="8"/>
        <v>107.12</v>
      </c>
      <c r="BS6" s="22">
        <f t="shared" si="8"/>
        <v>76.17</v>
      </c>
      <c r="BT6" s="22">
        <f t="shared" si="8"/>
        <v>51.89</v>
      </c>
      <c r="BU6" s="22">
        <f t="shared" si="8"/>
        <v>42.5</v>
      </c>
      <c r="BV6" s="22">
        <f t="shared" si="8"/>
        <v>41.84</v>
      </c>
      <c r="BW6" s="22">
        <f t="shared" si="8"/>
        <v>41.44</v>
      </c>
      <c r="BX6" s="22">
        <f t="shared" si="8"/>
        <v>37.65</v>
      </c>
      <c r="BY6" s="22">
        <f t="shared" si="8"/>
        <v>37.31</v>
      </c>
      <c r="BZ6" s="21" t="str">
        <f>IF(BZ7="","",IF(BZ7="-","【-】","【"&amp;SUBSTITUTE(TEXT(BZ7,"#,##0.00"),"-","△")&amp;"】"))</f>
        <v>【49.51】</v>
      </c>
      <c r="CA6" s="22">
        <f>IF(CA7="",NA(),CA7)</f>
        <v>218.74</v>
      </c>
      <c r="CB6" s="22">
        <f t="shared" ref="CB6:CJ6" si="9">IF(CB7="",NA(),CB7)</f>
        <v>251.58</v>
      </c>
      <c r="CC6" s="22">
        <f t="shared" si="9"/>
        <v>297.36</v>
      </c>
      <c r="CD6" s="22">
        <f t="shared" si="9"/>
        <v>425.48</v>
      </c>
      <c r="CE6" s="22">
        <f t="shared" si="9"/>
        <v>624.67999999999995</v>
      </c>
      <c r="CF6" s="22">
        <f t="shared" si="9"/>
        <v>377.72</v>
      </c>
      <c r="CG6" s="22">
        <f t="shared" si="9"/>
        <v>390.47</v>
      </c>
      <c r="CH6" s="22">
        <f t="shared" si="9"/>
        <v>403.61</v>
      </c>
      <c r="CI6" s="22">
        <f t="shared" si="9"/>
        <v>442.82</v>
      </c>
      <c r="CJ6" s="22">
        <f t="shared" si="9"/>
        <v>425.76</v>
      </c>
      <c r="CK6" s="21" t="str">
        <f>IF(CK7="","",IF(CK7="-","【-】","【"&amp;SUBSTITUTE(TEXT(CK7,"#,##0.00"),"-","△")&amp;"】"))</f>
        <v>【317.14】</v>
      </c>
      <c r="CL6" s="22">
        <f>IF(CL7="",NA(),CL7)</f>
        <v>50.45</v>
      </c>
      <c r="CM6" s="22">
        <f t="shared" ref="CM6:CU6" si="10">IF(CM7="",NA(),CM7)</f>
        <v>54.69</v>
      </c>
      <c r="CN6" s="22">
        <f t="shared" si="10"/>
        <v>52.16</v>
      </c>
      <c r="CO6" s="22">
        <f t="shared" si="10"/>
        <v>54.56</v>
      </c>
      <c r="CP6" s="22">
        <f t="shared" si="10"/>
        <v>62.29</v>
      </c>
      <c r="CQ6" s="22">
        <f t="shared" si="10"/>
        <v>48.01</v>
      </c>
      <c r="CR6" s="22">
        <f t="shared" si="10"/>
        <v>49.08</v>
      </c>
      <c r="CS6" s="22">
        <f t="shared" si="10"/>
        <v>51.46</v>
      </c>
      <c r="CT6" s="22">
        <f t="shared" si="10"/>
        <v>51.84</v>
      </c>
      <c r="CU6" s="22">
        <f t="shared" si="10"/>
        <v>52.34</v>
      </c>
      <c r="CV6" s="21" t="str">
        <f>IF(CV7="","",IF(CV7="-","【-】","【"&amp;SUBSTITUTE(TEXT(CV7,"#,##0.00"),"-","△")&amp;"】"))</f>
        <v>【55.00】</v>
      </c>
      <c r="CW6" s="22">
        <f>IF(CW7="",NA(),CW7)</f>
        <v>93.96</v>
      </c>
      <c r="CX6" s="22">
        <f t="shared" ref="CX6:DF6" si="11">IF(CX7="",NA(),CX7)</f>
        <v>92.49</v>
      </c>
      <c r="CY6" s="22">
        <f t="shared" si="11"/>
        <v>92.39</v>
      </c>
      <c r="CZ6" s="22">
        <f t="shared" si="11"/>
        <v>92.65</v>
      </c>
      <c r="DA6" s="22">
        <f t="shared" si="11"/>
        <v>91.43</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75485</v>
      </c>
      <c r="D7" s="24">
        <v>47</v>
      </c>
      <c r="E7" s="24">
        <v>1</v>
      </c>
      <c r="F7" s="24">
        <v>0</v>
      </c>
      <c r="G7" s="24">
        <v>0</v>
      </c>
      <c r="H7" s="24" t="s">
        <v>96</v>
      </c>
      <c r="I7" s="24" t="s">
        <v>97</v>
      </c>
      <c r="J7" s="24" t="s">
        <v>98</v>
      </c>
      <c r="K7" s="24" t="s">
        <v>99</v>
      </c>
      <c r="L7" s="24" t="s">
        <v>100</v>
      </c>
      <c r="M7" s="24" t="s">
        <v>101</v>
      </c>
      <c r="N7" s="25" t="s">
        <v>102</v>
      </c>
      <c r="O7" s="25" t="s">
        <v>103</v>
      </c>
      <c r="P7" s="25">
        <v>11.6</v>
      </c>
      <c r="Q7" s="25">
        <v>3410</v>
      </c>
      <c r="R7" s="25">
        <v>1273</v>
      </c>
      <c r="S7" s="25">
        <v>84.37</v>
      </c>
      <c r="T7" s="25">
        <v>15.09</v>
      </c>
      <c r="U7" s="25">
        <v>146</v>
      </c>
      <c r="V7" s="25">
        <v>1.32</v>
      </c>
      <c r="W7" s="25">
        <v>110.61</v>
      </c>
      <c r="X7" s="25">
        <v>145.07</v>
      </c>
      <c r="Y7" s="25">
        <v>125.95</v>
      </c>
      <c r="Z7" s="25">
        <v>113.62</v>
      </c>
      <c r="AA7" s="25">
        <v>144.04</v>
      </c>
      <c r="AB7" s="25">
        <v>63.01</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109.36</v>
      </c>
      <c r="BJ7" s="25">
        <v>1183.92</v>
      </c>
      <c r="BK7" s="25">
        <v>1128.72</v>
      </c>
      <c r="BL7" s="25">
        <v>1125.25</v>
      </c>
      <c r="BM7" s="25">
        <v>1157.05</v>
      </c>
      <c r="BN7" s="25">
        <v>1228.8</v>
      </c>
      <c r="BO7" s="25">
        <v>1045.2</v>
      </c>
      <c r="BP7" s="25">
        <v>148.94999999999999</v>
      </c>
      <c r="BQ7" s="25">
        <v>125.42</v>
      </c>
      <c r="BR7" s="25">
        <v>107.12</v>
      </c>
      <c r="BS7" s="25">
        <v>76.17</v>
      </c>
      <c r="BT7" s="25">
        <v>51.89</v>
      </c>
      <c r="BU7" s="25">
        <v>42.5</v>
      </c>
      <c r="BV7" s="25">
        <v>41.84</v>
      </c>
      <c r="BW7" s="25">
        <v>41.44</v>
      </c>
      <c r="BX7" s="25">
        <v>37.65</v>
      </c>
      <c r="BY7" s="25">
        <v>37.31</v>
      </c>
      <c r="BZ7" s="25">
        <v>49.51</v>
      </c>
      <c r="CA7" s="25">
        <v>218.74</v>
      </c>
      <c r="CB7" s="25">
        <v>251.58</v>
      </c>
      <c r="CC7" s="25">
        <v>297.36</v>
      </c>
      <c r="CD7" s="25">
        <v>425.48</v>
      </c>
      <c r="CE7" s="25">
        <v>624.67999999999995</v>
      </c>
      <c r="CF7" s="25">
        <v>377.72</v>
      </c>
      <c r="CG7" s="25">
        <v>390.47</v>
      </c>
      <c r="CH7" s="25">
        <v>403.61</v>
      </c>
      <c r="CI7" s="25">
        <v>442.82</v>
      </c>
      <c r="CJ7" s="25">
        <v>425.76</v>
      </c>
      <c r="CK7" s="25">
        <v>317.14</v>
      </c>
      <c r="CL7" s="25">
        <v>50.45</v>
      </c>
      <c r="CM7" s="25">
        <v>54.69</v>
      </c>
      <c r="CN7" s="25">
        <v>52.16</v>
      </c>
      <c r="CO7" s="25">
        <v>54.56</v>
      </c>
      <c r="CP7" s="25">
        <v>62.29</v>
      </c>
      <c r="CQ7" s="25">
        <v>48.01</v>
      </c>
      <c r="CR7" s="25">
        <v>49.08</v>
      </c>
      <c r="CS7" s="25">
        <v>51.46</v>
      </c>
      <c r="CT7" s="25">
        <v>51.84</v>
      </c>
      <c r="CU7" s="25">
        <v>52.34</v>
      </c>
      <c r="CV7" s="25">
        <v>55</v>
      </c>
      <c r="CW7" s="25">
        <v>93.96</v>
      </c>
      <c r="CX7" s="25">
        <v>92.49</v>
      </c>
      <c r="CY7" s="25">
        <v>92.39</v>
      </c>
      <c r="CZ7" s="25">
        <v>92.65</v>
      </c>
      <c r="DA7" s="25">
        <v>91.43</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2025-01-24T06:39:42Z</dcterms:created>
  <dcterms:modified xsi:type="dcterms:W3CDTF">2025-01-31T06:29:51Z</dcterms:modified>
  <cp:category/>
</cp:coreProperties>
</file>