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U2128.TANAGURA3\Desktop\【経営比較分析表】2023_074811_47_010\【経営比較分析表】2023_074811_47_010\"/>
    </mc:Choice>
  </mc:AlternateContent>
  <xr:revisionPtr revIDLastSave="0" documentId="13_ncr:1_{EB523486-B362-4728-ADE9-040569904983}" xr6:coauthVersionLast="47" xr6:coauthVersionMax="47" xr10:uidLastSave="{00000000-0000-0000-0000-000000000000}"/>
  <workbookProtection workbookAlgorithmName="SHA-512" workbookHashValue="9GBnQwP8PXVpZq9evJoFVht7TBXb3sui1qaDNbsohWdfDFp6S3yk0DTWkM3gcksWQkrXbVGfDjsR6ndoRIaMUQ==" workbookSaltValue="3Po0bOeNCal9Z+/cLQKnlQ==" workbookSpinCount="100000" lockStructure="1"/>
  <bookViews>
    <workbookView xWindow="-120" yWindow="-120" windowWidth="20730" windowHeight="110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H85" i="4"/>
  <c r="BB10" i="4"/>
  <c r="AL10" i="4"/>
  <c r="P10" i="4"/>
  <c r="B10" i="4"/>
  <c r="BB8" i="4"/>
  <c r="AT8" i="4"/>
  <c r="AL8" i="4"/>
  <c r="AD8" i="4"/>
  <c r="W8" i="4"/>
  <c r="P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<sst xmlns="http://schemas.openxmlformats.org/spreadsheetml/2006/main" count="233" uniqueCount="117">
  <si>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</si>
  <si>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</si>
  <si>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</si>
  <si>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</si>
  <si>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</si>
  <si>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</si>
  <si>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</si>
  <si>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</si>
  <si>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</si>
  <si>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</si>
  <si>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</si>
  <si>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</si>
  <si>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</si>
  <si>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</si>
  <si>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</si>
  <si>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</si>
  <si>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</si>
  <si>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</si>
  <si>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</si>
  <si>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</si>
  <si>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</si>
  <si>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</si>
  <si>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</si>
  <si>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</si>
  <si>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</si>
  <si>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</si>
  <si>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</si>
  <si>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</si>
  <si>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</si>
  <si>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</si>
  <si>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</si>
  <si>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</si>
  <si>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</si>
  <si>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</si>
  <si>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</si>
  <si>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</si>
  <si>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</si>
  <si>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</si>
  <si>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</si>
  <si>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</si>
  <si>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</si>
  <si>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</si>
  <si>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</si>
  <si>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</si>
  <si>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</si>
  <si>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</si>
  <si>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</si>
  <si>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</si>
  <si>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</si>
  <si>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</si>
  <si>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</si>
  <si>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</si>
  <si>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</si>
  <si>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</si>
  <si>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</si>
  <si>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</si>
  <si>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</si>
  <si>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</si>
  <si>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</si>
  <si>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</si>
  <si>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</si>
  <si>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</si>
  <si>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</si>
  <si>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</si>
  <si>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</si>
  <si>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</si>
  <si>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</si>
  <si>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</si>
  <si>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</si>
  <si>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</si>
  <si>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</si>
  <si>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</si>
  <si>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</si>
  <si>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</si>
  <si>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</si>
  <si>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</si>
  <si>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</si>
  <si>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</si>
  <si>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</si>
  <si>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</si>
  <si>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</si>
  <si>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</si>
  <si>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</si>
  <si>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</si>
  <si>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</si>
  <si>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</si>
  <si>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</si>
  <si>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</si>
  <si>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</si>
  <si>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</si>
  <si>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</si>
  <si>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</si>
  <si>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</si>
  <si>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</si>
  <si>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</si>
  <si>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</si>
  <si>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</si>
  <si>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</si>
  <si>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</si>
  <si>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</si>
  <si>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</si>
  <si>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</si>
  <si>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</si>
  <si>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</si>
  <si>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</si>
  <si>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</si>
  <si>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</si>
  <si>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</si>
  <si>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</si>
  <si>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</si>
  <si>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</si>
  <si>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</si>
  <si>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</si>
  <si>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</si>
  <si>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簡易水道事業開始は昭和59年4月であり、令和6年度に布設から40年を迎えます。したがって、事業開始以降、耐用年数経過による更新を行っていないので、管路更新率の表示はありません。
　このほか、管路以外の取水施設、浄水施設、配水池などの重要給水施設については、施設本体以外にも電気施設や機械設備などが順次更新時期を迎えており、適宜メンテナンスを行いながら、必要に応じて効率的な更新を実施していかなければなりません。</t>
    <rPh sb="1" eb="7">
      <t>カンイスイドウジギョウ</t>
    </rPh>
    <rPh sb="7" eb="9">
      <t>カイシ</t>
    </rPh>
    <rPh sb="10" eb="12">
      <t>ショウワ</t>
    </rPh>
    <rPh sb="14" eb="15">
      <t>ネン</t>
    </rPh>
    <rPh sb="16" eb="17">
      <t>ガツ</t>
    </rPh>
    <rPh sb="21" eb="23">
      <t>レイワ</t>
    </rPh>
    <rPh sb="24" eb="26">
      <t>ネンド</t>
    </rPh>
    <rPh sb="27" eb="29">
      <t>フセツ</t>
    </rPh>
    <rPh sb="33" eb="34">
      <t>ネン</t>
    </rPh>
    <rPh sb="35" eb="36">
      <t>ムカ</t>
    </rPh>
    <rPh sb="46" eb="52">
      <t>ジギョウカイシイコウ</t>
    </rPh>
    <rPh sb="53" eb="59">
      <t>タイヨウネンスウケイカ</t>
    </rPh>
    <rPh sb="62" eb="64">
      <t>コウシン</t>
    </rPh>
    <rPh sb="65" eb="66">
      <t>オコナ</t>
    </rPh>
    <rPh sb="78" eb="79">
      <t>リツ</t>
    </rPh>
    <rPh sb="80" eb="82">
      <t>ヒョウジ</t>
    </rPh>
    <phoneticPr fontId="4"/>
  </si>
  <si>
    <t>　簡易水道事業は、上水道が行き届かず、地理的に条件が悪い地域などに公衆衛生や公共福祉の向上など、収益性よりも公共性や公益性が優先されるユニバーサルサービスの一事業として位置づけられるものであり、収益的収支比率からも分かるように経営基盤が脆弱で一般会計からの繰出金などの財政支援に頼らなければ経営が成り立たない事業です。
　このような前提に立った事業ではありますが、収益性を全く無視するものではなく、経常経費である維持管理経費については概ね自主財源である使用料で賄い得るような取り組みが求められることは当然です。そのため有収率を向上させ、経費の抑制を図るなど、今後もソフト・ハードの両面から効率化に取り組んでいきます。</t>
    <rPh sb="1" eb="7">
      <t>カンイスイドウジギョウ</t>
    </rPh>
    <rPh sb="9" eb="12">
      <t>ジョウスイドウ</t>
    </rPh>
    <rPh sb="13" eb="14">
      <t>イ</t>
    </rPh>
    <rPh sb="15" eb="16">
      <t>トド</t>
    </rPh>
    <rPh sb="19" eb="22">
      <t>チリテキ</t>
    </rPh>
    <rPh sb="23" eb="25">
      <t>ジョウケン</t>
    </rPh>
    <rPh sb="26" eb="27">
      <t>ワル</t>
    </rPh>
    <rPh sb="28" eb="30">
      <t>チイキ</t>
    </rPh>
    <rPh sb="33" eb="37">
      <t>コウシュウエイセイ</t>
    </rPh>
    <rPh sb="38" eb="42">
      <t>コウキョウフクシ</t>
    </rPh>
    <rPh sb="43" eb="45">
      <t>コウジョウ</t>
    </rPh>
    <rPh sb="48" eb="51">
      <t>シュウエキセイ</t>
    </rPh>
    <rPh sb="54" eb="57">
      <t>コウキョウセイ</t>
    </rPh>
    <rPh sb="58" eb="61">
      <t>コウエキセイ</t>
    </rPh>
    <rPh sb="62" eb="64">
      <t>ユウセン</t>
    </rPh>
    <rPh sb="78" eb="81">
      <t>イチジギョウ</t>
    </rPh>
    <rPh sb="84" eb="86">
      <t>イチ</t>
    </rPh>
    <rPh sb="97" eb="104">
      <t>シュウエキテキシュウシヒリツ</t>
    </rPh>
    <rPh sb="107" eb="108">
      <t>ワ</t>
    </rPh>
    <rPh sb="113" eb="117">
      <t>ケイエイキバン</t>
    </rPh>
    <rPh sb="118" eb="120">
      <t>ゼイジャク</t>
    </rPh>
    <rPh sb="121" eb="125">
      <t>イッパンカイケイ</t>
    </rPh>
    <rPh sb="128" eb="130">
      <t>クリダ</t>
    </rPh>
    <rPh sb="130" eb="131">
      <t>キン</t>
    </rPh>
    <rPh sb="134" eb="138">
      <t>ザイセイシエン</t>
    </rPh>
    <rPh sb="139" eb="140">
      <t>タヨ</t>
    </rPh>
    <rPh sb="145" eb="147">
      <t>ケイエイ</t>
    </rPh>
    <rPh sb="148" eb="149">
      <t>ナ</t>
    </rPh>
    <rPh sb="150" eb="151">
      <t>タ</t>
    </rPh>
    <rPh sb="154" eb="156">
      <t>ジギョウ</t>
    </rPh>
    <rPh sb="166" eb="168">
      <t>ゼンテイ</t>
    </rPh>
    <rPh sb="169" eb="170">
      <t>タ</t>
    </rPh>
    <rPh sb="172" eb="174">
      <t>ジギョウ</t>
    </rPh>
    <rPh sb="182" eb="185">
      <t>シュウエキセイ</t>
    </rPh>
    <rPh sb="186" eb="187">
      <t>マッタ</t>
    </rPh>
    <rPh sb="188" eb="190">
      <t>ムシ</t>
    </rPh>
    <rPh sb="199" eb="203">
      <t>ケイジョウケイヒ</t>
    </rPh>
    <rPh sb="206" eb="212">
      <t>イジカンリケイヒ</t>
    </rPh>
    <rPh sb="217" eb="218">
      <t>オオム</t>
    </rPh>
    <rPh sb="219" eb="223">
      <t>ジシュザイゲン</t>
    </rPh>
    <rPh sb="226" eb="229">
      <t>シヨウリョウ</t>
    </rPh>
    <rPh sb="230" eb="231">
      <t>マカナ</t>
    </rPh>
    <rPh sb="232" eb="233">
      <t>ウ</t>
    </rPh>
    <rPh sb="237" eb="238">
      <t>ト</t>
    </rPh>
    <rPh sb="239" eb="240">
      <t>ク</t>
    </rPh>
    <rPh sb="242" eb="243">
      <t>モト</t>
    </rPh>
    <rPh sb="250" eb="252">
      <t>トウゼン</t>
    </rPh>
    <rPh sb="259" eb="262">
      <t>ユウシュウリツ</t>
    </rPh>
    <rPh sb="263" eb="265">
      <t>コウジョウ</t>
    </rPh>
    <rPh sb="268" eb="270">
      <t>ケイヒ</t>
    </rPh>
    <rPh sb="271" eb="273">
      <t>ヨクセイ</t>
    </rPh>
    <rPh sb="274" eb="275">
      <t>ハカ</t>
    </rPh>
    <rPh sb="279" eb="281">
      <t>コンゴ</t>
    </rPh>
    <rPh sb="290" eb="292">
      <t>リョウメン</t>
    </rPh>
    <rPh sb="294" eb="297">
      <t>コウリツカ</t>
    </rPh>
    <rPh sb="298" eb="299">
      <t>ト</t>
    </rPh>
    <rPh sb="300" eb="301">
      <t>ク</t>
    </rPh>
    <phoneticPr fontId="4"/>
  </si>
  <si>
    <t>　本町の簡易水道事業は、山岡、高野西部及び瀬ケ野の各簡易水道並びに戸中給水施設の３簡水１給水施設で構成されており、地理的要件からこれらを統合することができないため、経常費用を圧縮することが難しい事業環境となっています。料金収入は、約１千２百万円で推移し、料金回収率が31.79％と類似団体平均値を下回っており、料金の収入不足は明らかであります。
　水道料金については、町内の均衡を図り、かつ適正な料金負担の観点から上水道事業と同じに設定しているため、これ以上の料金収入を見込むことはできず、不足する費用については、一般会計からの繰出金によって補っているのが現状です。
　企業債残高対給水収益比率は増減を繰り返しています。令和5年度においては類似団体平均を下回る比率となりましたが、本事業は耐用年数を超える施設の更新に向けて精査し実施しており、今後施設の更新事業が増加してくればおのずと比率は高まることになります。
　有収率については、漏水調査の実施により改善してきており、80％台後半で推移しています。
　また、給水原価は、水源や浄水施設の有無、地理的要件等のほか、年度ごとの修繕や施設改修工事等の実施の有無により大きく上下するため一概に比較できませんが、本町の場合、決して低い水準ではなく、料金回収率にも表れています。</t>
    <rPh sb="1" eb="3">
      <t>ホンチョウ</t>
    </rPh>
    <rPh sb="4" eb="10">
      <t>カンイスイドウジギョウ</t>
    </rPh>
    <rPh sb="12" eb="14">
      <t>ヤマオカ</t>
    </rPh>
    <rPh sb="15" eb="17">
      <t>タカノ</t>
    </rPh>
    <rPh sb="17" eb="19">
      <t>セイブ</t>
    </rPh>
    <rPh sb="19" eb="20">
      <t>オヨ</t>
    </rPh>
    <rPh sb="21" eb="22">
      <t>セ</t>
    </rPh>
    <rPh sb="23" eb="24">
      <t>ノ</t>
    </rPh>
    <rPh sb="25" eb="26">
      <t>カク</t>
    </rPh>
    <rPh sb="26" eb="28">
      <t>カンイ</t>
    </rPh>
    <rPh sb="28" eb="30">
      <t>スイドウ</t>
    </rPh>
    <rPh sb="30" eb="31">
      <t>ナラ</t>
    </rPh>
    <rPh sb="33" eb="35">
      <t>トチュウ</t>
    </rPh>
    <rPh sb="35" eb="39">
      <t>キュウスイシセツ</t>
    </rPh>
    <rPh sb="41" eb="43">
      <t>カンスイ</t>
    </rPh>
    <rPh sb="44" eb="48">
      <t>キュウスイシセツ</t>
    </rPh>
    <rPh sb="49" eb="51">
      <t>コウセイ</t>
    </rPh>
    <rPh sb="57" eb="62">
      <t>チリテキヨウケン</t>
    </rPh>
    <rPh sb="68" eb="70">
      <t>トウゴウ</t>
    </rPh>
    <rPh sb="82" eb="86">
      <t>ケイジョウヒヨウ</t>
    </rPh>
    <rPh sb="310" eb="312">
      <t>レイワ</t>
    </rPh>
    <rPh sb="313" eb="315">
      <t>ネンド</t>
    </rPh>
    <rPh sb="320" eb="326">
      <t>ルイジダンタイヘイキン</t>
    </rPh>
    <rPh sb="327" eb="329">
      <t>シタマワ</t>
    </rPh>
    <rPh sb="330" eb="332">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</si>
</sst>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D2-493C-B04A-65E05CDD4CD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2BD2-493C-B04A-65E05CDD4CD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48.29</c:v>
                </c:pt>
                <c:pt idx="1">
                  <c:v>48.05</c:v>
                </c:pt>
                <c:pt idx="2">
                  <c:v>49.01</c:v>
                </c:pt>
                <c:pt idx="3">
                  <c:v>50.02</c:v>
                </c:pt>
                <c:pt idx="4">
                  <c:v>50.36</c:v>
                </c:pt>
              </c:numCache>
            </c:numRef>
          </c:val>
          <c:extLst>
            <c:ext xmlns:c16="http://schemas.microsoft.com/office/drawing/2014/chart" uri="{C3380CC4-5D6E-409C-BE32-E72D297353CC}">
              <c16:uniqueId val="{00000000-432E-458F-94BB-07622228C0B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432E-458F-94BB-07622228C0B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88.27</c:v>
                </c:pt>
                <c:pt idx="1">
                  <c:v>89.1</c:v>
                </c:pt>
                <c:pt idx="2">
                  <c:v>87.29</c:v>
                </c:pt>
                <c:pt idx="3">
                  <c:v>86.24</c:v>
                </c:pt>
                <c:pt idx="4">
                  <c:v>84.12</c:v>
                </c:pt>
              </c:numCache>
            </c:numRef>
          </c:val>
          <c:extLst>
            <c:ext xmlns:c16="http://schemas.microsoft.com/office/drawing/2014/chart" uri="{C3380CC4-5D6E-409C-BE32-E72D297353CC}">
              <c16:uniqueId val="{00000000-109E-47EC-9B84-65CF37996E9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109E-47EC-9B84-65CF37996E9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72.459999999999994</c:v>
                </c:pt>
                <c:pt idx="1">
                  <c:v>77.22</c:v>
                </c:pt>
                <c:pt idx="2">
                  <c:v>78.290000000000006</c:v>
                </c:pt>
                <c:pt idx="3">
                  <c:v>79.45</c:v>
                </c:pt>
                <c:pt idx="4">
                  <c:v>78.760000000000005</c:v>
                </c:pt>
              </c:numCache>
            </c:numRef>
          </c:val>
          <c:extLst>
            <c:ext xmlns:c16="http://schemas.microsoft.com/office/drawing/2014/chart" uri="{C3380CC4-5D6E-409C-BE32-E72D297353CC}">
              <c16:uniqueId val="{00000000-2DA8-4F95-AB9B-41726277A59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2DA8-4F95-AB9B-41726277A59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34-47D7-A41A-0D5F2E14B06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34-47D7-A41A-0D5F2E14B06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50-4A10-A14C-191BAC64ED4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50-4A10-A14C-191BAC64ED4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B5-404B-B32C-C6ED7A9FF17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B5-404B-B32C-C6ED7A9FF17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18-40B8-9906-1822435136D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18-40B8-9906-1822435136D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1424.21</c:v>
                </c:pt>
                <c:pt idx="1">
                  <c:v>1290.9100000000001</c:v>
                </c:pt>
                <c:pt idx="2">
                  <c:v>1161.17</c:v>
                </c:pt>
                <c:pt idx="3">
                  <c:v>1180.73</c:v>
                </c:pt>
                <c:pt idx="4">
                  <c:v>1165.05</c:v>
                </c:pt>
              </c:numCache>
            </c:numRef>
          </c:val>
          <c:extLst>
            <c:ext xmlns:c16="http://schemas.microsoft.com/office/drawing/2014/chart" uri="{C3380CC4-5D6E-409C-BE32-E72D297353CC}">
              <c16:uniqueId val="{00000000-F78B-4862-84E3-1E7F2CA4673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F78B-4862-84E3-1E7F2CA4673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30.4</c:v>
                </c:pt>
                <c:pt idx="1">
                  <c:v>35.85</c:v>
                </c:pt>
                <c:pt idx="2">
                  <c:v>31.9</c:v>
                </c:pt>
                <c:pt idx="3">
                  <c:v>34.36</c:v>
                </c:pt>
                <c:pt idx="4">
                  <c:v>31.79</c:v>
                </c:pt>
              </c:numCache>
            </c:numRef>
          </c:val>
          <c:extLst>
            <c:ext xmlns:c16="http://schemas.microsoft.com/office/drawing/2014/chart" uri="{C3380CC4-5D6E-409C-BE32-E72D297353CC}">
              <c16:uniqueId val="{00000000-ADA5-4AB9-A933-5A87C81F2C2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ADA5-4AB9-A933-5A87C81F2C2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811.08</c:v>
                </c:pt>
                <c:pt idx="1">
                  <c:v>702.57</c:v>
                </c:pt>
                <c:pt idx="2">
                  <c:v>788.6</c:v>
                </c:pt>
                <c:pt idx="3">
                  <c:v>727.88</c:v>
                </c:pt>
                <c:pt idx="4">
                  <c:v>770.94</c:v>
                </c:pt>
              </c:numCache>
            </c:numRef>
          </c:val>
          <c:extLst>
            <c:ext xmlns:c16="http://schemas.microsoft.com/office/drawing/2014/chart" uri="{C3380CC4-5D6E-409C-BE32-E72D297353CC}">
              <c16:uniqueId val="{00000000-FC41-464D-97A8-57EE7F47EF7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FC41-464D-97A8-57EE7F47EF7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2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棚倉町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13011</v>
      </c>
      <c r="AM8" s="36"/>
      <c r="AN8" s="36"/>
      <c r="AO8" s="36"/>
      <c r="AP8" s="36"/>
      <c r="AQ8" s="36"/>
      <c r="AR8" s="36"/>
      <c r="AS8" s="36"/>
      <c r="AT8" s="37">
        <f>データ!$S$6</f>
        <v>159.93</v>
      </c>
      <c r="AU8" s="37"/>
      <c r="AV8" s="37"/>
      <c r="AW8" s="37"/>
      <c r="AX8" s="37"/>
      <c r="AY8" s="37"/>
      <c r="AZ8" s="37"/>
      <c r="BA8" s="37"/>
      <c r="BB8" s="37">
        <f>データ!$T$6</f>
        <v>81.349999999999994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96.35</v>
      </c>
      <c r="Q10" s="37"/>
      <c r="R10" s="37"/>
      <c r="S10" s="37"/>
      <c r="T10" s="37"/>
      <c r="U10" s="37"/>
      <c r="V10" s="37"/>
      <c r="W10" s="36">
        <f>データ!$Q$6</f>
        <v>4468</v>
      </c>
      <c r="X10" s="36"/>
      <c r="Y10" s="36"/>
      <c r="Z10" s="36"/>
      <c r="AA10" s="36"/>
      <c r="AB10" s="36"/>
      <c r="AC10" s="36"/>
      <c r="AD10" s="2"/>
      <c r="AE10" s="2"/>
      <c r="AF10" s="2"/>
      <c r="AG10" s="2"/>
      <c r="AH10" s="2"/>
      <c r="AI10" s="2"/>
      <c r="AJ10" s="2"/>
      <c r="AK10" s="2"/>
      <c r="AL10" s="36">
        <f>データ!$U$6</f>
        <v>633</v>
      </c>
      <c r="AM10" s="36"/>
      <c r="AN10" s="36"/>
      <c r="AO10" s="36"/>
      <c r="AP10" s="36"/>
      <c r="AQ10" s="36"/>
      <c r="AR10" s="36"/>
      <c r="AS10" s="36"/>
      <c r="AT10" s="37">
        <f>データ!$V$6</f>
        <v>8.8699999999999992</v>
      </c>
      <c r="AU10" s="37"/>
      <c r="AV10" s="37"/>
      <c r="AW10" s="37"/>
      <c r="AX10" s="37"/>
      <c r="AY10" s="37"/>
      <c r="AZ10" s="37"/>
      <c r="BA10" s="37"/>
      <c r="BB10" s="37">
        <f>データ!$W$6</f>
        <v>71.36</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116</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42</v>
      </c>
      <c r="O85" s="13" t="str">
        <f>データ!EN6</f>
        <v>【0.40】</v>
      </c>
    </row>
  </sheetData>
  <sheetProtection algorithmName="SHA-512" hashValue="hw2NI4A2Ig+UGPN1YLL47c/C8sqqELM6Ej+BPNXq0eLfvrksw7DkpysSnsl1/YRKCRUFkI34VhTXVUkWdyo64Q==" saltValue="OQ3ciugLiXfwk5Y0eoLPa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74811</v>
      </c>
      <c r="D6" s="20">
        <f t="shared" si="3"/>
        <v>47</v>
      </c>
      <c r="E6" s="20">
        <f t="shared" si="3"/>
        <v>1</v>
      </c>
      <c r="F6" s="20">
        <f t="shared" si="3"/>
        <v>0</v>
      </c>
      <c r="G6" s="20">
        <f t="shared" si="3"/>
        <v>0</v>
      </c>
      <c r="H6" s="20" t="str">
        <f t="shared" si="3"/>
        <v>福島県　棚倉町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96.35</v>
      </c>
      <c r="Q6" s="21">
        <f t="shared" si="3"/>
        <v>4468</v>
      </c>
      <c r="R6" s="21">
        <f t="shared" si="3"/>
        <v>13011</v>
      </c>
      <c r="S6" s="21">
        <f t="shared" si="3"/>
        <v>159.93</v>
      </c>
      <c r="T6" s="21">
        <f t="shared" si="3"/>
        <v>81.349999999999994</v>
      </c>
      <c r="U6" s="21">
        <f t="shared" si="3"/>
        <v>633</v>
      </c>
      <c r="V6" s="21">
        <f t="shared" si="3"/>
        <v>8.8699999999999992</v>
      </c>
      <c r="W6" s="21">
        <f t="shared" si="3"/>
        <v>71.36</v>
      </c>
      <c r="X6" s="22">
        <f>IF(X7="",NA(),X7)</f>
        <v>72.459999999999994</v>
      </c>
      <c r="Y6" s="22">
        <f t="shared" ref="Y6:AG6" si="4">IF(Y7="",NA(),Y7)</f>
        <v>77.22</v>
      </c>
      <c r="Z6" s="22">
        <f t="shared" si="4"/>
        <v>78.290000000000006</v>
      </c>
      <c r="AA6" s="22">
        <f t="shared" si="4"/>
        <v>79.45</v>
      </c>
      <c r="AB6" s="22">
        <f t="shared" si="4"/>
        <v>78.760000000000005</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1424.21</v>
      </c>
      <c r="BF6" s="22">
        <f t="shared" ref="BF6:BN6" si="7">IF(BF7="",NA(),BF7)</f>
        <v>1290.9100000000001</v>
      </c>
      <c r="BG6" s="22">
        <f t="shared" si="7"/>
        <v>1161.17</v>
      </c>
      <c r="BH6" s="22">
        <f t="shared" si="7"/>
        <v>1180.73</v>
      </c>
      <c r="BI6" s="22">
        <f t="shared" si="7"/>
        <v>1165.05</v>
      </c>
      <c r="BJ6" s="22">
        <f t="shared" si="7"/>
        <v>1183.92</v>
      </c>
      <c r="BK6" s="22">
        <f t="shared" si="7"/>
        <v>1128.72</v>
      </c>
      <c r="BL6" s="22">
        <f t="shared" si="7"/>
        <v>1125.25</v>
      </c>
      <c r="BM6" s="22">
        <f t="shared" si="7"/>
        <v>1157.05</v>
      </c>
      <c r="BN6" s="22">
        <f t="shared" si="7"/>
        <v>1228.8</v>
      </c>
      <c r="BO6" s="21" t="str">
        <f>IF(BO7="","",IF(BO7="-","【-】","【"&amp;SUBSTITUTE(TEXT(BO7,"#,##0.00"),"-","△")&amp;"】"))</f>
        <v>【1,045.20】</v>
      </c>
      <c r="BP6" s="22">
        <f>IF(BP7="",NA(),BP7)</f>
        <v>30.4</v>
      </c>
      <c r="BQ6" s="22">
        <f t="shared" ref="BQ6:BY6" si="8">IF(BQ7="",NA(),BQ7)</f>
        <v>35.85</v>
      </c>
      <c r="BR6" s="22">
        <f t="shared" si="8"/>
        <v>31.9</v>
      </c>
      <c r="BS6" s="22">
        <f t="shared" si="8"/>
        <v>34.36</v>
      </c>
      <c r="BT6" s="22">
        <f t="shared" si="8"/>
        <v>31.79</v>
      </c>
      <c r="BU6" s="22">
        <f t="shared" si="8"/>
        <v>42.5</v>
      </c>
      <c r="BV6" s="22">
        <f t="shared" si="8"/>
        <v>41.84</v>
      </c>
      <c r="BW6" s="22">
        <f t="shared" si="8"/>
        <v>41.44</v>
      </c>
      <c r="BX6" s="22">
        <f t="shared" si="8"/>
        <v>37.65</v>
      </c>
      <c r="BY6" s="22">
        <f t="shared" si="8"/>
        <v>37.31</v>
      </c>
      <c r="BZ6" s="21" t="str">
        <f>IF(BZ7="","",IF(BZ7="-","【-】","【"&amp;SUBSTITUTE(TEXT(BZ7,"#,##0.00"),"-","△")&amp;"】"))</f>
        <v>【49.51】</v>
      </c>
      <c r="CA6" s="22">
        <f>IF(CA7="",NA(),CA7)</f>
        <v>811.08</v>
      </c>
      <c r="CB6" s="22">
        <f t="shared" ref="CB6:CJ6" si="9">IF(CB7="",NA(),CB7)</f>
        <v>702.57</v>
      </c>
      <c r="CC6" s="22">
        <f t="shared" si="9"/>
        <v>788.6</v>
      </c>
      <c r="CD6" s="22">
        <f t="shared" si="9"/>
        <v>727.88</v>
      </c>
      <c r="CE6" s="22">
        <f t="shared" si="9"/>
        <v>770.94</v>
      </c>
      <c r="CF6" s="22">
        <f t="shared" si="9"/>
        <v>377.72</v>
      </c>
      <c r="CG6" s="22">
        <f t="shared" si="9"/>
        <v>390.47</v>
      </c>
      <c r="CH6" s="22">
        <f t="shared" si="9"/>
        <v>403.61</v>
      </c>
      <c r="CI6" s="22">
        <f t="shared" si="9"/>
        <v>442.82</v>
      </c>
      <c r="CJ6" s="22">
        <f t="shared" si="9"/>
        <v>425.76</v>
      </c>
      <c r="CK6" s="21" t="str">
        <f>IF(CK7="","",IF(CK7="-","【-】","【"&amp;SUBSTITUTE(TEXT(CK7,"#,##0.00"),"-","△")&amp;"】"))</f>
        <v>【317.14】</v>
      </c>
      <c r="CL6" s="22">
        <f>IF(CL7="",NA(),CL7)</f>
        <v>48.29</v>
      </c>
      <c r="CM6" s="22">
        <f t="shared" ref="CM6:CU6" si="10">IF(CM7="",NA(),CM7)</f>
        <v>48.05</v>
      </c>
      <c r="CN6" s="22">
        <f t="shared" si="10"/>
        <v>49.01</v>
      </c>
      <c r="CO6" s="22">
        <f t="shared" si="10"/>
        <v>50.02</v>
      </c>
      <c r="CP6" s="22">
        <f t="shared" si="10"/>
        <v>50.36</v>
      </c>
      <c r="CQ6" s="22">
        <f t="shared" si="10"/>
        <v>48.01</v>
      </c>
      <c r="CR6" s="22">
        <f t="shared" si="10"/>
        <v>49.08</v>
      </c>
      <c r="CS6" s="22">
        <f t="shared" si="10"/>
        <v>51.46</v>
      </c>
      <c r="CT6" s="22">
        <f t="shared" si="10"/>
        <v>51.84</v>
      </c>
      <c r="CU6" s="22">
        <f t="shared" si="10"/>
        <v>52.34</v>
      </c>
      <c r="CV6" s="21" t="str">
        <f>IF(CV7="","",IF(CV7="-","【-】","【"&amp;SUBSTITUTE(TEXT(CV7,"#,##0.00"),"-","△")&amp;"】"))</f>
        <v>【55.00】</v>
      </c>
      <c r="CW6" s="22">
        <f>IF(CW7="",NA(),CW7)</f>
        <v>88.27</v>
      </c>
      <c r="CX6" s="22">
        <f t="shared" ref="CX6:DF6" si="11">IF(CX7="",NA(),CX7)</f>
        <v>89.1</v>
      </c>
      <c r="CY6" s="22">
        <f t="shared" si="11"/>
        <v>87.29</v>
      </c>
      <c r="CZ6" s="22">
        <f t="shared" si="11"/>
        <v>86.24</v>
      </c>
      <c r="DA6" s="22">
        <f t="shared" si="11"/>
        <v>84.12</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74811</v>
      </c>
      <c r="D7" s="24">
        <v>47</v>
      </c>
      <c r="E7" s="24">
        <v>1</v>
      </c>
      <c r="F7" s="24">
        <v>0</v>
      </c>
      <c r="G7" s="24">
        <v>0</v>
      </c>
      <c r="H7" s="24" t="s">
        <v>96</v>
      </c>
      <c r="I7" s="24" t="s">
        <v>97</v>
      </c>
      <c r="J7" s="24" t="s">
        <v>98</v>
      </c>
      <c r="K7" s="24" t="s">
        <v>99</v>
      </c>
      <c r="L7" s="24" t="s">
        <v>100</v>
      </c>
      <c r="M7" s="24" t="s">
        <v>101</v>
      </c>
      <c r="N7" s="25" t="s">
        <v>102</v>
      </c>
      <c r="O7" s="25" t="s">
        <v>103</v>
      </c>
      <c r="P7" s="25">
        <v>96.35</v>
      </c>
      <c r="Q7" s="25">
        <v>4468</v>
      </c>
      <c r="R7" s="25">
        <v>13011</v>
      </c>
      <c r="S7" s="25">
        <v>159.93</v>
      </c>
      <c r="T7" s="25">
        <v>81.349999999999994</v>
      </c>
      <c r="U7" s="25">
        <v>633</v>
      </c>
      <c r="V7" s="25">
        <v>8.8699999999999992</v>
      </c>
      <c r="W7" s="25">
        <v>71.36</v>
      </c>
      <c r="X7" s="25">
        <v>72.459999999999994</v>
      </c>
      <c r="Y7" s="25">
        <v>77.22</v>
      </c>
      <c r="Z7" s="25">
        <v>78.290000000000006</v>
      </c>
      <c r="AA7" s="25">
        <v>79.45</v>
      </c>
      <c r="AB7" s="25">
        <v>78.760000000000005</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1424.21</v>
      </c>
      <c r="BF7" s="25">
        <v>1290.9100000000001</v>
      </c>
      <c r="BG7" s="25">
        <v>1161.17</v>
      </c>
      <c r="BH7" s="25">
        <v>1180.73</v>
      </c>
      <c r="BI7" s="25">
        <v>1165.05</v>
      </c>
      <c r="BJ7" s="25">
        <v>1183.92</v>
      </c>
      <c r="BK7" s="25">
        <v>1128.72</v>
      </c>
      <c r="BL7" s="25">
        <v>1125.25</v>
      </c>
      <c r="BM7" s="25">
        <v>1157.05</v>
      </c>
      <c r="BN7" s="25">
        <v>1228.8</v>
      </c>
      <c r="BO7" s="25">
        <v>1045.2</v>
      </c>
      <c r="BP7" s="25">
        <v>30.4</v>
      </c>
      <c r="BQ7" s="25">
        <v>35.85</v>
      </c>
      <c r="BR7" s="25">
        <v>31.9</v>
      </c>
      <c r="BS7" s="25">
        <v>34.36</v>
      </c>
      <c r="BT7" s="25">
        <v>31.79</v>
      </c>
      <c r="BU7" s="25">
        <v>42.5</v>
      </c>
      <c r="BV7" s="25">
        <v>41.84</v>
      </c>
      <c r="BW7" s="25">
        <v>41.44</v>
      </c>
      <c r="BX7" s="25">
        <v>37.65</v>
      </c>
      <c r="BY7" s="25">
        <v>37.31</v>
      </c>
      <c r="BZ7" s="25">
        <v>49.51</v>
      </c>
      <c r="CA7" s="25">
        <v>811.08</v>
      </c>
      <c r="CB7" s="25">
        <v>702.57</v>
      </c>
      <c r="CC7" s="25">
        <v>788.6</v>
      </c>
      <c r="CD7" s="25">
        <v>727.88</v>
      </c>
      <c r="CE7" s="25">
        <v>770.94</v>
      </c>
      <c r="CF7" s="25">
        <v>377.72</v>
      </c>
      <c r="CG7" s="25">
        <v>390.47</v>
      </c>
      <c r="CH7" s="25">
        <v>403.61</v>
      </c>
      <c r="CI7" s="25">
        <v>442.82</v>
      </c>
      <c r="CJ7" s="25">
        <v>425.76</v>
      </c>
      <c r="CK7" s="25">
        <v>317.14</v>
      </c>
      <c r="CL7" s="25">
        <v>48.29</v>
      </c>
      <c r="CM7" s="25">
        <v>48.05</v>
      </c>
      <c r="CN7" s="25">
        <v>49.01</v>
      </c>
      <c r="CO7" s="25">
        <v>50.02</v>
      </c>
      <c r="CP7" s="25">
        <v>50.36</v>
      </c>
      <c r="CQ7" s="25">
        <v>48.01</v>
      </c>
      <c r="CR7" s="25">
        <v>49.08</v>
      </c>
      <c r="CS7" s="25">
        <v>51.46</v>
      </c>
      <c r="CT7" s="25">
        <v>51.84</v>
      </c>
      <c r="CU7" s="25">
        <v>52.34</v>
      </c>
      <c r="CV7" s="25">
        <v>55</v>
      </c>
      <c r="CW7" s="25">
        <v>88.27</v>
      </c>
      <c r="CX7" s="25">
        <v>89.1</v>
      </c>
      <c r="CY7" s="25">
        <v>87.29</v>
      </c>
      <c r="CZ7" s="25">
        <v>86.24</v>
      </c>
      <c r="DA7" s="25">
        <v>84.12</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112</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U2128</cp:lastModifiedBy>
  <cp:lastPrinted>2025-02-03T04:00:23Z</cp:lastPrinted>
  <dcterms:created xsi:type="dcterms:W3CDTF">2025-01-24T06:39:40Z</dcterms:created>
  <dcterms:modified xsi:type="dcterms:W3CDTF">2025-02-03T04:03:28Z</dcterms:modified>
  <cp:category/>
</cp:coreProperties>
</file>