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10.18.31.216\share\101_soumu\01総務課(一般文書)\99永年\04財務係\財政部門（旧から移動）2022.03.15\98_その他の照会文書\R6\250123_公営企業係る経営比較分析表（令和5年度決算）の分析等について\"/>
    </mc:Choice>
  </mc:AlternateContent>
  <xr:revisionPtr revIDLastSave="0" documentId="8_{CA40ABCB-791A-40B2-897C-CEEF9C989444}" xr6:coauthVersionLast="43" xr6:coauthVersionMax="43" xr10:uidLastSave="{00000000-0000-0000-0000-000000000000}"/>
  <workbookProtection workbookAlgorithmName="SHA-512" workbookHashValue="PDk/GkrkDsyWM356WdLN6aPUMykEAbZyxnG+niqKrKFZKZMb33VjClHJYMVMW4OMnnCIwPlmhANj0BtS+uaDIg==" workbookSaltValue="1CdOUm23EyArn/NNtxn60g==" workbookSpinCount="100000" lockStructure="1"/>
  <bookViews>
    <workbookView xWindow="-120" yWindow="-120" windowWidth="20730" windowHeight="111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BB10" i="4"/>
  <c r="AT10" i="4"/>
  <c r="AL10" i="4"/>
  <c r="W10" i="4"/>
  <c r="I10" i="4"/>
  <c r="B10" i="4"/>
  <c r="BB8" i="4"/>
  <c r="AT8" i="4"/>
  <c r="AL8" i="4"/>
  <c r="AD8" i="4"/>
  <c r="W8" i="4"/>
  <c r="B8" i="4"/>
</calcChain>
</file>

<file path=xl/sharedStrings.xml><?xml version="1.0" encoding="utf-8"?>
<sst xmlns="http://schemas.openxmlformats.org/spreadsheetml/2006/main" count="228" uniqueCount="111">
  <si>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</si>
  <si>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</si>
  <si>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</si>
  <si>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</si>
  <si>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</si>
  <si>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</si>
  <si>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</si>
  <si>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</si>
  <si>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</si>
  <si>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</si>
  <si>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</si>
  <si>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</si>
  <si>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</si>
  <si>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</si>
  <si>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</si>
  <si>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</si>
  <si>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</si>
  <si>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</si>
  <si>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</si>
  <si>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</si>
  <si>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</si>
  <si>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</si>
  <si>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</si>
  <si>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</si>
  <si>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</si>
  <si>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</si>
  <si>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</si>
  <si>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</si>
  <si>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</si>
  <si>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</si>
  <si>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</si>
  <si>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</si>
  <si>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</si>
  <si>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</si>
  <si>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</si>
  <si>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</si>
  <si>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</si>
  <si>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</si>
  <si>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</si>
  <si>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</si>
  <si>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</si>
  <si>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</si>
  <si>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</si>
  <si>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</si>
  <si>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</si>
  <si>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</si>
  <si>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</si>
  <si>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</si>
  <si>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</si>
  <si>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</si>
  <si>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</si>
  <si>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</si>
  <si>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</si>
  <si>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</si>
  <si>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</si>
  <si>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</si>
  <si>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</si>
  <si>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</si>
  <si>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</si>
  <si>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</si>
  <si>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</si>
  <si>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</si>
  <si>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</si>
  <si>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</si>
  <si>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</si>
  <si>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</si>
  <si>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</si>
  <si>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</si>
  <si>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</si>
  <si>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</si>
  <si>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</si>
  <si>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</si>
  <si>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</si>
  <si>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</si>
  <si>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</si>
  <si>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</si>
  <si>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</si>
  <si>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</si>
  <si>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</si>
  <si>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</si>
  <si>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</si>
  <si>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</si>
  <si>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</si>
  <si>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</si>
  <si>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</si>
  <si>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</si>
  <si>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</si>
  <si>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</si>
  <si>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</si>
  <si>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</si>
  <si>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</si>
  <si>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</si>
  <si>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矢吹町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</si>
  <si>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</si>
  <si>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</si>
  <si>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</si>
  <si>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</si>
  <si>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</si>
  <si>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</si>
  <si>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</si>
  <si>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</si>
  <si>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</si>
  <si>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</si>
  <si>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</si>
  <si>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</si>
  <si>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</si>
  <si>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</si>
  <si>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</si>
  <si>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経常収支比率については類似団体と比較すると低いが、100％以上でかつ昨年度より上昇している。その他の数値においてもおおむね良好な経営状況であると考える。
しかし、今後、老朽化した管路施設の更新工事や、耐震化等各種災害に備えた工事の必要有無により、支出規模が大きくなる可能性もあることから、コスト削減、料金改定の必要性の検討等により、財源確保に努める。　　</t>
    <phoneticPr fontId="4"/>
  </si>
  <si>
    <t>他自治体同様に管路経年化率が上昇傾向にあり、管路の老朽化が進んでいる状況である。
管路の老朽化による漏水等の懸念があるため、水道施設長寿命化計画に基づき、計画的な漏水調査・管路更新事業に取り組んでいく。</t>
    <phoneticPr fontId="4"/>
  </si>
  <si>
    <t>計画的に漏水調査・管路施設更新事業を実施する。
経営戦略の更新・見直しを行い、健全で持続可能な経営に努める。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</si>
</sst>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2-4058-B669-B8B8ECCA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2-4058-B669-B8B8ECCA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103.15</c:v>
                </c:pt>
                <c:pt idx="1">
                  <c:v>103.16</c:v>
                </c:pt>
                <c:pt idx="2">
                  <c:v>107.83</c:v>
                </c:pt>
                <c:pt idx="3">
                  <c:v>101.07</c:v>
                </c:pt>
                <c:pt idx="4">
                  <c:v>103.07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5-43A2-9EEE-C940E19D0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5-43A2-9EEE-C940E19D0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53.14</c:v>
                </c:pt>
                <c:pt idx="1">
                  <c:v>55.02</c:v>
                </c:pt>
                <c:pt idx="2">
                  <c:v>56.56</c:v>
                </c:pt>
                <c:pt idx="3">
                  <c:v>57.24</c:v>
                </c:pt>
                <c:pt idx="4">
                  <c:v>58.95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9-4401-B2C4-694E46A91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9-4401-B2C4-694E46A91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8.4700000000000006</c:v>
                </c:pt>
                <c:pt idx="1">
                  <c:v>10.35</c:v>
                </c:pt>
                <c:pt idx="2">
                  <c:v>11.66</c:v>
                </c:pt>
                <c:pt idx="3">
                  <c:v>19.829999999999998</c:v>
                </c:pt>
                <c:pt idx="4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F-4246-967A-358B17E07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F-4246-967A-358B17E07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9-4289-9E86-95A13F67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9-4289-9E86-95A13F67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274.27999999999997</c:v>
                </c:pt>
                <c:pt idx="1">
                  <c:v>307.25</c:v>
                </c:pt>
                <c:pt idx="2">
                  <c:v>385.34</c:v>
                </c:pt>
                <c:pt idx="3">
                  <c:v>506.76</c:v>
                </c:pt>
                <c:pt idx="4">
                  <c:v>402.81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8-4286-92C2-A01567029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8-4286-92C2-A01567029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283.04000000000002</c:v>
                </c:pt>
                <c:pt idx="1">
                  <c:v>262.32</c:v>
                </c:pt>
                <c:pt idx="2">
                  <c:v>253.03</c:v>
                </c:pt>
                <c:pt idx="3">
                  <c:v>265.36</c:v>
                </c:pt>
                <c:pt idx="4">
                  <c:v>255.29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C-499D-A7A7-2E158FFA1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C-499D-A7A7-2E158FFA1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95.72</c:v>
                </c:pt>
                <c:pt idx="1">
                  <c:v>97.07</c:v>
                </c:pt>
                <c:pt idx="2">
                  <c:v>99.04</c:v>
                </c:pt>
                <c:pt idx="3">
                  <c:v>94.91</c:v>
                </c:pt>
                <c:pt idx="4">
                  <c:v>96.22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0-4D13-AD67-4E6581FF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0-4D13-AD67-4E6581FF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233.13</c:v>
                </c:pt>
                <c:pt idx="1">
                  <c:v>227.77</c:v>
                </c:pt>
                <c:pt idx="2">
                  <c:v>224.03</c:v>
                </c:pt>
                <c:pt idx="3">
                  <c:v>235.14</c:v>
                </c:pt>
                <c:pt idx="4">
                  <c:v>232.12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0-421C-9FBC-561E15CF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0-421C-9FBC-561E15CF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82.12</c:v>
                </c:pt>
                <c:pt idx="1">
                  <c:v>85.11</c:v>
                </c:pt>
                <c:pt idx="2">
                  <c:v>84.6</c:v>
                </c:pt>
                <c:pt idx="3">
                  <c:v>81.290000000000006</c:v>
                </c:pt>
                <c:pt idx="4">
                  <c:v>79.45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F-41FA-823C-331F5BA2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F-41FA-823C-331F5BA2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83.16</c:v>
                </c:pt>
                <c:pt idx="1">
                  <c:v>81.91</c:v>
                </c:pt>
                <c:pt idx="2">
                  <c:v>83.53</c:v>
                </c:pt>
                <c:pt idx="3">
                  <c:v>84.63</c:v>
                </c:pt>
                <c:pt idx="4">
                  <c:v>85.14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3-4772-913B-41305537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3-4772-913B-41305537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C31" zoomScale="93" zoomScaleNormal="93" workbookViewId="0">
      <selection activeCell="BG58" sqref="BG5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福島県　矢吹町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A6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16944</v>
      </c>
      <c r="AM8" s="44"/>
      <c r="AN8" s="44"/>
      <c r="AO8" s="44"/>
      <c r="AP8" s="44"/>
      <c r="AQ8" s="44"/>
      <c r="AR8" s="44"/>
      <c r="AS8" s="44"/>
      <c r="AT8" s="45">
        <f>データ!$S$6</f>
        <v>60.4</v>
      </c>
      <c r="AU8" s="46"/>
      <c r="AV8" s="46"/>
      <c r="AW8" s="46"/>
      <c r="AX8" s="46"/>
      <c r="AY8" s="46"/>
      <c r="AZ8" s="46"/>
      <c r="BA8" s="46"/>
      <c r="BB8" s="47">
        <f>データ!$T$6</f>
        <v>280.52999999999997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72.989999999999995</v>
      </c>
      <c r="J10" s="46"/>
      <c r="K10" s="46"/>
      <c r="L10" s="46"/>
      <c r="M10" s="46"/>
      <c r="N10" s="46"/>
      <c r="O10" s="80"/>
      <c r="P10" s="47">
        <f>データ!$P$6</f>
        <v>94.92</v>
      </c>
      <c r="Q10" s="47"/>
      <c r="R10" s="47"/>
      <c r="S10" s="47"/>
      <c r="T10" s="47"/>
      <c r="U10" s="47"/>
      <c r="V10" s="47"/>
      <c r="W10" s="44">
        <f>データ!$Q$6</f>
        <v>3850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15748</v>
      </c>
      <c r="AM10" s="44"/>
      <c r="AN10" s="44"/>
      <c r="AO10" s="44"/>
      <c r="AP10" s="44"/>
      <c r="AQ10" s="44"/>
      <c r="AR10" s="44"/>
      <c r="AS10" s="44"/>
      <c r="AT10" s="45">
        <f>データ!$V$6</f>
        <v>60.4</v>
      </c>
      <c r="AU10" s="46"/>
      <c r="AV10" s="46"/>
      <c r="AW10" s="46"/>
      <c r="AX10" s="46"/>
      <c r="AY10" s="46"/>
      <c r="AZ10" s="46"/>
      <c r="BA10" s="46"/>
      <c r="BB10" s="47">
        <f>データ!$W$6</f>
        <v>260.73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108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109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110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7JgTqAGDGXru3kXlvIkQHerdhse5OS2DUkXOPZk3lJyL+vgPp+5ebum9o+34N1rK/9sx1/cnFEfnU9dMdLHhag==" saltValue="3EOF1Zhbgeq+bk9rNyd+E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27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53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54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55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56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57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58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59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60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61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62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63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2023</v>
      </c>
      <c r="C6" s="20">
        <f t="shared" ref="C6:W6" si="3">C7</f>
        <v>74667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福島県　矢吹町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72.989999999999995</v>
      </c>
      <c r="P6" s="21">
        <f t="shared" si="3"/>
        <v>94.92</v>
      </c>
      <c r="Q6" s="21">
        <f t="shared" si="3"/>
        <v>3850</v>
      </c>
      <c r="R6" s="21">
        <f t="shared" si="3"/>
        <v>16944</v>
      </c>
      <c r="S6" s="21">
        <f t="shared" si="3"/>
        <v>60.4</v>
      </c>
      <c r="T6" s="21">
        <f t="shared" si="3"/>
        <v>280.52999999999997</v>
      </c>
      <c r="U6" s="21">
        <f t="shared" si="3"/>
        <v>15748</v>
      </c>
      <c r="V6" s="21">
        <f t="shared" si="3"/>
        <v>60.4</v>
      </c>
      <c r="W6" s="21">
        <f t="shared" si="3"/>
        <v>260.73</v>
      </c>
      <c r="X6" s="22">
        <f>IF(X7="",NA(),X7)</f>
        <v>103.15</v>
      </c>
      <c r="Y6" s="22">
        <f t="shared" ref="Y6:AG6" si="4">IF(Y7="",NA(),Y7)</f>
        <v>103.16</v>
      </c>
      <c r="Z6" s="22">
        <f t="shared" si="4"/>
        <v>107.83</v>
      </c>
      <c r="AA6" s="22">
        <f t="shared" si="4"/>
        <v>101.07</v>
      </c>
      <c r="AB6" s="22">
        <f t="shared" si="4"/>
        <v>103.07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274.27999999999997</v>
      </c>
      <c r="AU6" s="22">
        <f t="shared" ref="AU6:BC6" si="6">IF(AU7="",NA(),AU7)</f>
        <v>307.25</v>
      </c>
      <c r="AV6" s="22">
        <f t="shared" si="6"/>
        <v>385.34</v>
      </c>
      <c r="AW6" s="22">
        <f t="shared" si="6"/>
        <v>506.76</v>
      </c>
      <c r="AX6" s="22">
        <f t="shared" si="6"/>
        <v>402.81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283.04000000000002</v>
      </c>
      <c r="BF6" s="22">
        <f t="shared" ref="BF6:BN6" si="7">IF(BF7="",NA(),BF7)</f>
        <v>262.32</v>
      </c>
      <c r="BG6" s="22">
        <f t="shared" si="7"/>
        <v>253.03</v>
      </c>
      <c r="BH6" s="22">
        <f t="shared" si="7"/>
        <v>265.36</v>
      </c>
      <c r="BI6" s="22">
        <f t="shared" si="7"/>
        <v>255.29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95.72</v>
      </c>
      <c r="BQ6" s="22">
        <f t="shared" ref="BQ6:BY6" si="8">IF(BQ7="",NA(),BQ7)</f>
        <v>97.07</v>
      </c>
      <c r="BR6" s="22">
        <f t="shared" si="8"/>
        <v>99.04</v>
      </c>
      <c r="BS6" s="22">
        <f t="shared" si="8"/>
        <v>94.91</v>
      </c>
      <c r="BT6" s="22">
        <f t="shared" si="8"/>
        <v>96.22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233.13</v>
      </c>
      <c r="CB6" s="22">
        <f t="shared" ref="CB6:CJ6" si="9">IF(CB7="",NA(),CB7)</f>
        <v>227.77</v>
      </c>
      <c r="CC6" s="22">
        <f t="shared" si="9"/>
        <v>224.03</v>
      </c>
      <c r="CD6" s="22">
        <f t="shared" si="9"/>
        <v>235.14</v>
      </c>
      <c r="CE6" s="22">
        <f t="shared" si="9"/>
        <v>232.12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82.12</v>
      </c>
      <c r="CM6" s="22">
        <f t="shared" ref="CM6:CU6" si="10">IF(CM7="",NA(),CM7)</f>
        <v>85.11</v>
      </c>
      <c r="CN6" s="22">
        <f t="shared" si="10"/>
        <v>84.6</v>
      </c>
      <c r="CO6" s="22">
        <f t="shared" si="10"/>
        <v>81.290000000000006</v>
      </c>
      <c r="CP6" s="22">
        <f t="shared" si="10"/>
        <v>79.45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83.16</v>
      </c>
      <c r="CX6" s="22">
        <f t="shared" ref="CX6:DF6" si="11">IF(CX7="",NA(),CX7)</f>
        <v>81.91</v>
      </c>
      <c r="CY6" s="22">
        <f t="shared" si="11"/>
        <v>83.53</v>
      </c>
      <c r="CZ6" s="22">
        <f t="shared" si="11"/>
        <v>84.63</v>
      </c>
      <c r="DA6" s="22">
        <f t="shared" si="11"/>
        <v>85.14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53.14</v>
      </c>
      <c r="DI6" s="22">
        <f t="shared" ref="DI6:DQ6" si="12">IF(DI7="",NA(),DI7)</f>
        <v>55.02</v>
      </c>
      <c r="DJ6" s="22">
        <f t="shared" si="12"/>
        <v>56.56</v>
      </c>
      <c r="DK6" s="22">
        <f t="shared" si="12"/>
        <v>57.24</v>
      </c>
      <c r="DL6" s="22">
        <f t="shared" si="12"/>
        <v>58.95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8.4700000000000006</v>
      </c>
      <c r="DT6" s="22">
        <f t="shared" ref="DT6:EB6" si="13">IF(DT7="",NA(),DT7)</f>
        <v>10.35</v>
      </c>
      <c r="DU6" s="22">
        <f t="shared" si="13"/>
        <v>11.66</v>
      </c>
      <c r="DV6" s="22">
        <f t="shared" si="13"/>
        <v>19.829999999999998</v>
      </c>
      <c r="DW6" s="22">
        <f t="shared" si="13"/>
        <v>34.4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0.04</v>
      </c>
      <c r="EE6" s="21">
        <f t="shared" ref="EE6:EM6" si="14">IF(EE7="",NA(),EE7)</f>
        <v>0</v>
      </c>
      <c r="EF6" s="21">
        <f t="shared" si="14"/>
        <v>0</v>
      </c>
      <c r="EG6" s="22">
        <f t="shared" si="14"/>
        <v>0.36</v>
      </c>
      <c r="EH6" s="21">
        <f t="shared" si="14"/>
        <v>0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74667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72.989999999999995</v>
      </c>
      <c r="P7" s="25">
        <v>94.92</v>
      </c>
      <c r="Q7" s="25">
        <v>3850</v>
      </c>
      <c r="R7" s="25">
        <v>16944</v>
      </c>
      <c r="S7" s="25">
        <v>60.4</v>
      </c>
      <c r="T7" s="25">
        <v>280.52999999999997</v>
      </c>
      <c r="U7" s="25">
        <v>15748</v>
      </c>
      <c r="V7" s="25">
        <v>60.4</v>
      </c>
      <c r="W7" s="25">
        <v>260.73</v>
      </c>
      <c r="X7" s="25">
        <v>103.15</v>
      </c>
      <c r="Y7" s="25">
        <v>103.16</v>
      </c>
      <c r="Z7" s="25">
        <v>107.83</v>
      </c>
      <c r="AA7" s="25">
        <v>101.07</v>
      </c>
      <c r="AB7" s="25">
        <v>103.07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274.27999999999997</v>
      </c>
      <c r="AU7" s="25">
        <v>307.25</v>
      </c>
      <c r="AV7" s="25">
        <v>385.34</v>
      </c>
      <c r="AW7" s="25">
        <v>506.76</v>
      </c>
      <c r="AX7" s="25">
        <v>402.81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283.04000000000002</v>
      </c>
      <c r="BF7" s="25">
        <v>262.32</v>
      </c>
      <c r="BG7" s="25">
        <v>253.03</v>
      </c>
      <c r="BH7" s="25">
        <v>265.36</v>
      </c>
      <c r="BI7" s="25">
        <v>255.29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95.72</v>
      </c>
      <c r="BQ7" s="25">
        <v>97.07</v>
      </c>
      <c r="BR7" s="25">
        <v>99.04</v>
      </c>
      <c r="BS7" s="25">
        <v>94.91</v>
      </c>
      <c r="BT7" s="25">
        <v>96.22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233.13</v>
      </c>
      <c r="CB7" s="25">
        <v>227.77</v>
      </c>
      <c r="CC7" s="25">
        <v>224.03</v>
      </c>
      <c r="CD7" s="25">
        <v>235.14</v>
      </c>
      <c r="CE7" s="25">
        <v>232.12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82.12</v>
      </c>
      <c r="CM7" s="25">
        <v>85.11</v>
      </c>
      <c r="CN7" s="25">
        <v>84.6</v>
      </c>
      <c r="CO7" s="25">
        <v>81.290000000000006</v>
      </c>
      <c r="CP7" s="25">
        <v>79.45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83.16</v>
      </c>
      <c r="CX7" s="25">
        <v>81.91</v>
      </c>
      <c r="CY7" s="25">
        <v>83.53</v>
      </c>
      <c r="CZ7" s="25">
        <v>84.63</v>
      </c>
      <c r="DA7" s="25">
        <v>85.14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53.14</v>
      </c>
      <c r="DI7" s="25">
        <v>55.02</v>
      </c>
      <c r="DJ7" s="25">
        <v>56.56</v>
      </c>
      <c r="DK7" s="25">
        <v>57.24</v>
      </c>
      <c r="DL7" s="25">
        <v>58.95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8.4700000000000006</v>
      </c>
      <c r="DT7" s="25">
        <v>10.35</v>
      </c>
      <c r="DU7" s="25">
        <v>11.66</v>
      </c>
      <c r="DV7" s="25">
        <v>19.829999999999998</v>
      </c>
      <c r="DW7" s="25">
        <v>34.4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0.04</v>
      </c>
      <c r="EE7" s="25">
        <v>0</v>
      </c>
      <c r="EF7" s="25">
        <v>0</v>
      </c>
      <c r="EG7" s="25">
        <v>0.36</v>
      </c>
      <c r="EH7" s="25">
        <v>0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106</v>
      </c>
      <c r="F13" t="s">
        <v>106</v>
      </c>
      <c r="G13" t="s">
        <v>107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2025-01-28T08:04:15Z</cp:lastPrinted>
  <dcterms:created xsi:type="dcterms:W3CDTF">2025-01-24T06:45:32Z</dcterms:created>
  <dcterms:modified xsi:type="dcterms:W3CDTF">2025-02-04T23:27:31Z</dcterms:modified>
  <cp:category/>
</cp:coreProperties>
</file>