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上下水道課\suidou\報告・回答関係\2024\（ 業務係 ）20250205〆公営企業に係る経営比較分析表（令和5年度決算）の分析等について\３．回答データ\"/>
    </mc:Choice>
  </mc:AlternateContent>
  <xr:revisionPtr revIDLastSave="0" documentId="13_ncr:1_{685685F2-5A09-4CB1-977B-C8B02FF68190}" xr6:coauthVersionLast="47" xr6:coauthVersionMax="47" xr10:uidLastSave="{00000000-0000-0000-0000-000000000000}"/>
  <workbookProtection workbookAlgorithmName="SHA-512" workbookHashValue="tHl2KSWZQvlNf9T9mHA+r0+CfhdsnHtY5FerLQLOjRgb5ULk2T9ZW5qfmy93GwksZAF8BWIiQCtS7JJRo0Ivmw==" workbookSaltValue="HIum9vI0TyAiaUIu93MBr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10" i="4"/>
  <c r="BB8" i="4"/>
  <c r="AT8"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<sst xmlns="http://schemas.openxmlformats.org/spreadsheetml/2006/main" count="228" uniqueCount="113">
  <si>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</si>
  <si>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</si>
  <si>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</si>
  <si>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</si>
  <si>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</si>
  <si>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</si>
  <si>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</si>
  <si>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</si>
  <si>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</si>
  <si>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</si>
  <si>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</si>
  <si>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</si>
  <si>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</si>
  <si>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</si>
  <si>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</si>
  <si>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</si>
  <si>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</si>
  <si>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</si>
  <si>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</si>
  <si>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</si>
  <si>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</si>
  <si>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</si>
  <si>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</si>
  <si>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</si>
  <si>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</si>
  <si>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</si>
  <si>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</si>
  <si>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</si>
  <si>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</si>
  <si>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</si>
  <si>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</si>
  <si>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</si>
  <si>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</si>
  <si>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</si>
  <si>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</si>
  <si>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</si>
  <si>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</si>
  <si>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</si>
  <si>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</si>
  <si>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</si>
  <si>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</si>
  <si>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</si>
  <si>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</si>
  <si>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</si>
  <si>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</si>
  <si>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</si>
  <si>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</si>
  <si>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</si>
  <si>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</si>
  <si>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</si>
  <si>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</si>
  <si>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</si>
  <si>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</si>
  <si>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</si>
  <si>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</si>
  <si>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</si>
  <si>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</si>
  <si>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</si>
  <si>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</si>
  <si>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</si>
  <si>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</si>
  <si>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</si>
  <si>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</si>
  <si>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</si>
  <si>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</si>
  <si>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</si>
  <si>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</si>
  <si>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</si>
  <si>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</si>
  <si>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</si>
  <si>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</si>
  <si>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</si>
  <si>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</si>
  <si>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</si>
  <si>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</si>
  <si>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</si>
  <si>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</si>
  <si>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</si>
  <si>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</si>
  <si>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</si>
  <si>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</si>
  <si>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</si>
  <si>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</si>
  <si>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</si>
  <si>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</si>
  <si>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</si>
  <si>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</si>
  <si>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</si>
  <si>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</si>
  <si>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</si>
  <si>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</si>
  <si>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</si>
  <si>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</si>
  <si>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</si>
  <si>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</si>
  <si>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</si>
  <si>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</si>
  <si>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</si>
  <si>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</si>
  <si>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</si>
  <si>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</si>
  <si>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</si>
  <si>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</si>
  <si>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</si>
  <si>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</si>
  <si>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</si>
  <si>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</si>
  <si>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</si>
  <si>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</si>
  <si>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</si>
  <si>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①有形固定資産減価償却率：増加傾向にあるものの、類似団体や全国平均よりは低いため、他の団体に比べて施設全体の経年化の進みは遅い状況にある。
②管路経年化率・③管路更新率：経年管は残存していない状況にあり、今後はアセットマネジメントの結果を基にした計画的な改良、更新を図っていく必要がある。</t>
    <phoneticPr fontId="4"/>
  </si>
  <si>
    <t>　現在の経営状況については、近年の状況からみると給水原価の上昇に伴って料金回収率や経営収支比率が徐々に低下しており、経営状況が悪化しつつある状況にあると言える。
　施設の老朽化等に関しては、悪化している傾向は見られないが、人口減少や水需要の減少、今後到来する更新期に備え効果的で効率的な更新を行うなど、将来にわたり持続可能な水道事業の運営の在り方について検討していく必要があると考える。</t>
    <rPh sb="189" eb="190">
      <t>カンガ</t>
    </rPh>
    <phoneticPr fontId="4"/>
  </si>
  <si>
    <t>①経常収支比率：現在に至るまで100％を超えており黒字経営であるが、昨年度と比較すると急激に低下した数値が多少回復しているとはいえ、令和５年度は類似団体平均値を下回っており、引き続き費用削減等の見直しを行う必要がある。
②累積欠損金比率：0％のため、今後も引き続き健全経営に努める。
③流動比率：短期債務に対して十分な支払能力を有しているとされる概ね200％の水準を大幅に超えて確保しており、短期債務に対する支払能力は概ね良好であるといえる。
④企業債残高対給水収益比率：類似団体と比べて低いが、比率は以前と比較すると高い傾向ににある。今後も適正な借入に努めていく。
⑤料金回収率：類似団体と比べると料金回収率は高いものの令和４年度から100％を下回っており、料金水準を適正化する必要がある。
⑥給水原価：類似団体と比べて低いが、近年上昇傾向にあり、適正料金の見直しによる収入の確保や費用抑制のための見直しを行っていく必要がある。
⑦施設利用率：ここ数年は下降傾向にあるが、類似団体よりも効率的な利用となっている。
⑧有収率：類似団体と比べて低い状況が続いていたが、近年上昇傾向にあり令和５年度は、類似団体平均値を上回っている。今後も引き続き漏水の早期発見、修繕などの対策に取り組み有収率向上に務める。</t>
    <rPh sb="43" eb="45">
      <t>キュウゲキ</t>
    </rPh>
    <rPh sb="46" eb="48">
      <t>テイカ</t>
    </rPh>
    <rPh sb="76" eb="79">
      <t>ヘイキンチ</t>
    </rPh>
    <rPh sb="80" eb="82">
      <t>シタマワ</t>
    </rPh>
    <rPh sb="87" eb="88">
      <t>ヒ</t>
    </rPh>
    <rPh sb="89" eb="90">
      <t>ツヅ</t>
    </rPh>
    <rPh sb="209" eb="210">
      <t>オオム</t>
    </rPh>
    <rPh sb="251" eb="253">
      <t>イゼン</t>
    </rPh>
    <rPh sb="254" eb="256">
      <t>ヒカク</t>
    </rPh>
    <rPh sb="259" eb="260">
      <t>タカ</t>
    </rPh>
    <rPh sb="261" eb="263">
      <t>ケイコウ</t>
    </rPh>
    <rPh sb="300" eb="305">
      <t>リョウキンカイシュウリツ</t>
    </rPh>
    <rPh sb="306" eb="307">
      <t>タカ</t>
    </rPh>
    <rPh sb="375" eb="379">
      <t>テキセイリョウキン</t>
    </rPh>
    <rPh sb="380" eb="382">
      <t>ミナオ</t>
    </rPh>
    <rPh sb="473" eb="475">
      <t>ジョウキョウ</t>
    </rPh>
    <rPh sb="476" eb="477">
      <t>ツヅ</t>
    </rPh>
    <rPh sb="492" eb="494">
      <t>レイワ</t>
    </rPh>
    <rPh sb="495" eb="497">
      <t>ネンド</t>
    </rPh>
    <rPh sb="507" eb="508">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</si>
</sst>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4100-414E-9BC4-5205279CA8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100-414E-9BC4-5205279CA8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60.19</c:v>
                </c:pt>
                <c:pt idx="1">
                  <c:v>60.4</c:v>
                </c:pt>
                <c:pt idx="2">
                  <c:v>59.76</c:v>
                </c:pt>
                <c:pt idx="3">
                  <c:v>59.02</c:v>
                </c:pt>
                <c:pt idx="4">
                  <c:v>55.36</c:v>
                </c:pt>
              </c:numCache>
            </c:numRef>
          </c:val>
          <c:extLst>
            <c:ext xmlns:c16="http://schemas.microsoft.com/office/drawing/2014/chart" uri="{C3380CC4-5D6E-409C-BE32-E72D297353CC}">
              <c16:uniqueId val="{00000000-6A09-4A56-9B89-A1038CDED5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A09-4A56-9B89-A1038CDED5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75.88</c:v>
                </c:pt>
                <c:pt idx="1">
                  <c:v>78.02</c:v>
                </c:pt>
                <c:pt idx="2">
                  <c:v>79.400000000000006</c:v>
                </c:pt>
                <c:pt idx="3">
                  <c:v>79.56</c:v>
                </c:pt>
                <c:pt idx="4">
                  <c:v>84.82</c:v>
                </c:pt>
              </c:numCache>
            </c:numRef>
          </c:val>
          <c:extLst>
            <c:ext xmlns:c16="http://schemas.microsoft.com/office/drawing/2014/chart" uri="{C3380CC4-5D6E-409C-BE32-E72D297353CC}">
              <c16:uniqueId val="{00000000-E7B8-432E-B2B5-ADF21E3F8A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7B8-432E-B2B5-ADF21E3F8A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114.57</c:v>
                </c:pt>
                <c:pt idx="1">
                  <c:v>115.67</c:v>
                </c:pt>
                <c:pt idx="2">
                  <c:v>113.08</c:v>
                </c:pt>
                <c:pt idx="3">
                  <c:v>103.51</c:v>
                </c:pt>
                <c:pt idx="4">
                  <c:v>105.86</c:v>
                </c:pt>
              </c:numCache>
            </c:numRef>
          </c:val>
          <c:extLst>
            <c:ext xmlns:c16="http://schemas.microsoft.com/office/drawing/2014/chart" uri="{C3380CC4-5D6E-409C-BE32-E72D297353CC}">
              <c16:uniqueId val="{00000000-AF78-4D6A-8E8D-21CCD9517E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AF78-4D6A-8E8D-21CCD9517E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46.81</c:v>
                </c:pt>
                <c:pt idx="1">
                  <c:v>47.9</c:v>
                </c:pt>
                <c:pt idx="2">
                  <c:v>46.63</c:v>
                </c:pt>
                <c:pt idx="3">
                  <c:v>47.87</c:v>
                </c:pt>
                <c:pt idx="4">
                  <c:v>47.43</c:v>
                </c:pt>
              </c:numCache>
            </c:numRef>
          </c:val>
          <c:extLst>
            <c:ext xmlns:c16="http://schemas.microsoft.com/office/drawing/2014/chart" uri="{C3380CC4-5D6E-409C-BE32-E72D297353CC}">
              <c16:uniqueId val="{00000000-F9B5-4EBC-AB77-E0F7418FA8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F9B5-4EBC-AB77-E0F7418FA8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9-432C-9BF5-C926DCE366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A39-432C-9BF5-C926DCE366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58-406A-99F9-B502BA7DBA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458-406A-99F9-B502BA7DBA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950.06</c:v>
                </c:pt>
                <c:pt idx="1">
                  <c:v>971.81</c:v>
                </c:pt>
                <c:pt idx="2">
                  <c:v>933</c:v>
                </c:pt>
                <c:pt idx="3">
                  <c:v>864.76</c:v>
                </c:pt>
                <c:pt idx="4">
                  <c:v>674.8</c:v>
                </c:pt>
              </c:numCache>
            </c:numRef>
          </c:val>
          <c:extLst>
            <c:ext xmlns:c16="http://schemas.microsoft.com/office/drawing/2014/chart" uri="{C3380CC4-5D6E-409C-BE32-E72D297353CC}">
              <c16:uniqueId val="{00000000-E1BD-4E79-AA16-4E8FB97784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E1BD-4E79-AA16-4E8FB97784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229.85</c:v>
                </c:pt>
                <c:pt idx="1">
                  <c:v>220.22</c:v>
                </c:pt>
                <c:pt idx="2">
                  <c:v>303.74</c:v>
                </c:pt>
                <c:pt idx="3">
                  <c:v>294.35000000000002</c:v>
                </c:pt>
                <c:pt idx="4">
                  <c:v>282.12</c:v>
                </c:pt>
              </c:numCache>
            </c:numRef>
          </c:val>
          <c:extLst>
            <c:ext xmlns:c16="http://schemas.microsoft.com/office/drawing/2014/chart" uri="{C3380CC4-5D6E-409C-BE32-E72D297353CC}">
              <c16:uniqueId val="{00000000-FF74-44B8-889D-30DF71DB70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F74-44B8-889D-30DF71DB70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107.17</c:v>
                </c:pt>
                <c:pt idx="1">
                  <c:v>108.59</c:v>
                </c:pt>
                <c:pt idx="2">
                  <c:v>104.06</c:v>
                </c:pt>
                <c:pt idx="3">
                  <c:v>96.59</c:v>
                </c:pt>
                <c:pt idx="4">
                  <c:v>97.05</c:v>
                </c:pt>
              </c:numCache>
            </c:numRef>
          </c:val>
          <c:extLst>
            <c:ext xmlns:c16="http://schemas.microsoft.com/office/drawing/2014/chart" uri="{C3380CC4-5D6E-409C-BE32-E72D297353CC}">
              <c16:uniqueId val="{00000000-0E19-4A6D-B426-31EFC4E547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E19-4A6D-B426-31EFC4E547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133.6</c:v>
                </c:pt>
                <c:pt idx="1">
                  <c:v>130.80000000000001</c:v>
                </c:pt>
                <c:pt idx="2">
                  <c:v>137.49</c:v>
                </c:pt>
                <c:pt idx="3">
                  <c:v>149.53</c:v>
                </c:pt>
                <c:pt idx="4">
                  <c:v>149.18</c:v>
                </c:pt>
              </c:numCache>
            </c:numRef>
          </c:val>
          <c:extLst>
            <c:ext xmlns:c16="http://schemas.microsoft.com/office/drawing/2014/chart" uri="{C3380CC4-5D6E-409C-BE32-E72D297353CC}">
              <c16:uniqueId val="{00000000-0302-4653-9488-CA7DDAD7CC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302-4653-9488-CA7DDAD7CC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西郷村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20494</v>
      </c>
      <c r="AM8" s="44"/>
      <c r="AN8" s="44"/>
      <c r="AO8" s="44"/>
      <c r="AP8" s="44"/>
      <c r="AQ8" s="44"/>
      <c r="AR8" s="44"/>
      <c r="AS8" s="44"/>
      <c r="AT8" s="45">
        <f>データ!$S$6</f>
        <v>192.06</v>
      </c>
      <c r="AU8" s="46"/>
      <c r="AV8" s="46"/>
      <c r="AW8" s="46"/>
      <c r="AX8" s="46"/>
      <c r="AY8" s="46"/>
      <c r="AZ8" s="46"/>
      <c r="BA8" s="46"/>
      <c r="BB8" s="47">
        <f>データ!$T$6</f>
        <v>106.71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77.97</v>
      </c>
      <c r="J10" s="46"/>
      <c r="K10" s="46"/>
      <c r="L10" s="46"/>
      <c r="M10" s="46"/>
      <c r="N10" s="46"/>
      <c r="O10" s="80"/>
      <c r="P10" s="47">
        <f>データ!$P$6</f>
        <v>96.74</v>
      </c>
      <c r="Q10" s="47"/>
      <c r="R10" s="47"/>
      <c r="S10" s="47"/>
      <c r="T10" s="47"/>
      <c r="U10" s="47"/>
      <c r="V10" s="47"/>
      <c r="W10" s="44">
        <f>データ!$Q$6</f>
        <v>2640</v>
      </c>
      <c r="X10" s="44"/>
      <c r="Y10" s="44"/>
      <c r="Z10" s="44"/>
      <c r="AA10" s="44"/>
      <c r="AB10" s="44"/>
      <c r="AC10" s="44"/>
      <c r="AD10" s="2"/>
      <c r="AE10" s="2"/>
      <c r="AF10" s="2"/>
      <c r="AG10" s="2"/>
      <c r="AH10" s="2"/>
      <c r="AI10" s="2"/>
      <c r="AJ10" s="2"/>
      <c r="AK10" s="2"/>
      <c r="AL10" s="44">
        <f>データ!$U$6</f>
        <v>19729</v>
      </c>
      <c r="AM10" s="44"/>
      <c r="AN10" s="44"/>
      <c r="AO10" s="44"/>
      <c r="AP10" s="44"/>
      <c r="AQ10" s="44"/>
      <c r="AR10" s="44"/>
      <c r="AS10" s="44"/>
      <c r="AT10" s="45">
        <f>データ!$V$6</f>
        <v>66.2</v>
      </c>
      <c r="AU10" s="46"/>
      <c r="AV10" s="46"/>
      <c r="AW10" s="46"/>
      <c r="AX10" s="46"/>
      <c r="AY10" s="46"/>
      <c r="AZ10" s="46"/>
      <c r="BA10" s="46"/>
      <c r="BB10" s="47">
        <f>データ!$W$6</f>
        <v>298.02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agOlhd4ekIxkpoqf/7543WUP51AxrTkM033LzM6FDeYjlO7yOuxcO+tEuVYcPnDxCb/RmUXxE0a2/d3q8qCg==" saltValue="LCKi+Jmfs19xJ3Ps7Nmo8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74616</v>
      </c>
      <c r="D6" s="20">
        <f t="shared" si="3"/>
        <v>46</v>
      </c>
      <c r="E6" s="20">
        <f t="shared" si="3"/>
        <v>1</v>
      </c>
      <c r="F6" s="20">
        <f t="shared" si="3"/>
        <v>0</v>
      </c>
      <c r="G6" s="20">
        <f t="shared" si="3"/>
        <v>1</v>
      </c>
      <c r="H6" s="20" t="str">
        <f t="shared" si="3"/>
        <v>福島県　西郷村</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77.97</v>
      </c>
      <c r="P6" s="21">
        <f t="shared" si="3"/>
        <v>96.74</v>
      </c>
      <c r="Q6" s="21">
        <f t="shared" si="3"/>
        <v>2640</v>
      </c>
      <c r="R6" s="21">
        <f t="shared" si="3"/>
        <v>20494</v>
      </c>
      <c r="S6" s="21">
        <f t="shared" si="3"/>
        <v>192.06</v>
      </c>
      <c r="T6" s="21">
        <f t="shared" si="3"/>
        <v>106.71</v>
      </c>
      <c r="U6" s="21">
        <f t="shared" si="3"/>
        <v>19729</v>
      </c>
      <c r="V6" s="21">
        <f t="shared" si="3"/>
        <v>66.2</v>
      </c>
      <c r="W6" s="21">
        <f t="shared" si="3"/>
        <v>298.02</v>
      </c>
      <c r="X6" s="22">
        <f>IF(X7="",NA(),X7)</f>
        <v>114.57</v>
      </c>
      <c r="Y6" s="22">
        <f t="shared" ref="Y6:AG6" si="4">IF(Y7="",NA(),Y7)</f>
        <v>115.67</v>
      </c>
      <c r="Z6" s="22">
        <f t="shared" si="4"/>
        <v>113.08</v>
      </c>
      <c r="AA6" s="22">
        <f t="shared" si="4"/>
        <v>103.51</v>
      </c>
      <c r="AB6" s="22">
        <f t="shared" si="4"/>
        <v>105.86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950.06</v>
      </c>
      <c r="AU6" s="22">
        <f t="shared" ref="AU6:BC6" si="6">IF(AU7="",NA(),AU7)</f>
        <v>971.81</v>
      </c>
      <c r="AV6" s="22">
        <f t="shared" si="6"/>
        <v>933</v>
      </c>
      <c r="AW6" s="22">
        <f t="shared" si="6"/>
        <v>864.76</v>
      </c>
      <c r="AX6" s="22">
        <f t="shared" si="6"/>
        <v>674.8</v>
      </c>
      <c r="AY6" s="22">
        <f t="shared" si="6"/>
        <v>379.08</v>
      </c>
      <c r="AZ6" s="22">
        <f t="shared" si="6"/>
        <v>367.55</v>
      </c>
      <c r="BA6" s="22">
        <f t="shared" si="6"/>
        <v>378.56</v>
      </c>
      <c r="BB6" s="22">
        <f t="shared" si="6"/>
        <v>364.46</v>
      </c>
      <c r="BC6" s="22">
        <f t="shared" si="6"/>
        <v>338.89</v>
      </c>
      <c r="BD6" s="21" t="str">
        <f>IF(BD7="","",IF(BD7="-","【-】","【"&amp;SUBSTITUTE(TEXT(BD7,"#,##0.00"),"-","△")&amp;"】"))</f>
        <v>【243.36】</v>
      </c>
      <c r="BE6" s="22">
        <f>IF(BE7="",NA(),BE7)</f>
        <v>229.85</v>
      </c>
      <c r="BF6" s="22">
        <f t="shared" ref="BF6:BN6" si="7">IF(BF7="",NA(),BF7)</f>
        <v>220.22</v>
      </c>
      <c r="BG6" s="22">
        <f t="shared" si="7"/>
        <v>303.74</v>
      </c>
      <c r="BH6" s="22">
        <f t="shared" si="7"/>
        <v>294.35000000000002</v>
      </c>
      <c r="BI6" s="22">
        <f t="shared" si="7"/>
        <v>282.12</v>
      </c>
      <c r="BJ6" s="22">
        <f t="shared" si="7"/>
        <v>398.98</v>
      </c>
      <c r="BK6" s="22">
        <f t="shared" si="7"/>
        <v>418.68</v>
      </c>
      <c r="BL6" s="22">
        <f t="shared" si="7"/>
        <v>395.68</v>
      </c>
      <c r="BM6" s="22">
        <f t="shared" si="7"/>
        <v>403.72</v>
      </c>
      <c r="BN6" s="22">
        <f t="shared" si="7"/>
        <v>400.21</v>
      </c>
      <c r="BO6" s="21" t="str">
        <f>IF(BO7="","",IF(BO7="-","【-】","【"&amp;SUBSTITUTE(TEXT(BO7,"#,##0.00"),"-","△")&amp;"】"))</f>
        <v>【265.93】</v>
      </c>
      <c r="BP6" s="22">
        <f>IF(BP7="",NA(),BP7)</f>
        <v>107.17</v>
      </c>
      <c r="BQ6" s="22">
        <f t="shared" ref="BQ6:BY6" si="8">IF(BQ7="",NA(),BQ7)</f>
        <v>108.59</v>
      </c>
      <c r="BR6" s="22">
        <f t="shared" si="8"/>
        <v>104.06</v>
      </c>
      <c r="BS6" s="22">
        <f t="shared" si="8"/>
        <v>96.59</v>
      </c>
      <c r="BT6" s="22">
        <f t="shared" si="8"/>
        <v>97.05</v>
      </c>
      <c r="BU6" s="22">
        <f t="shared" si="8"/>
        <v>98.64</v>
      </c>
      <c r="BV6" s="22">
        <f t="shared" si="8"/>
        <v>94.78</v>
      </c>
      <c r="BW6" s="22">
        <f t="shared" si="8"/>
        <v>97.59</v>
      </c>
      <c r="BX6" s="22">
        <f t="shared" si="8"/>
        <v>92.17</v>
      </c>
      <c r="BY6" s="22">
        <f t="shared" si="8"/>
        <v>92.83</v>
      </c>
      <c r="BZ6" s="21" t="str">
        <f>IF(BZ7="","",IF(BZ7="-","【-】","【"&amp;SUBSTITUTE(TEXT(BZ7,"#,##0.00"),"-","△")&amp;"】"))</f>
        <v>【97.82】</v>
      </c>
      <c r="CA6" s="22">
        <f>IF(CA7="",NA(),CA7)</f>
        <v>133.6</v>
      </c>
      <c r="CB6" s="22">
        <f t="shared" ref="CB6:CJ6" si="9">IF(CB7="",NA(),CB7)</f>
        <v>130.80000000000001</v>
      </c>
      <c r="CC6" s="22">
        <f t="shared" si="9"/>
        <v>137.49</v>
      </c>
      <c r="CD6" s="22">
        <f t="shared" si="9"/>
        <v>149.53</v>
      </c>
      <c r="CE6" s="22">
        <f t="shared" si="9"/>
        <v>149.18</v>
      </c>
      <c r="CF6" s="22">
        <f t="shared" si="9"/>
        <v>178.92</v>
      </c>
      <c r="CG6" s="22">
        <f t="shared" si="9"/>
        <v>181.3</v>
      </c>
      <c r="CH6" s="22">
        <f t="shared" si="9"/>
        <v>181.71</v>
      </c>
      <c r="CI6" s="22">
        <f t="shared" si="9"/>
        <v>188.51</v>
      </c>
      <c r="CJ6" s="22">
        <f t="shared" si="9"/>
        <v>189.43</v>
      </c>
      <c r="CK6" s="21" t="str">
        <f>IF(CK7="","",IF(CK7="-","【-】","【"&amp;SUBSTITUTE(TEXT(CK7,"#,##0.00"),"-","△")&amp;"】"))</f>
        <v>【177.56】</v>
      </c>
      <c r="CL6" s="22">
        <f>IF(CL7="",NA(),CL7)</f>
        <v>60.19</v>
      </c>
      <c r="CM6" s="22">
        <f t="shared" ref="CM6:CU6" si="10">IF(CM7="",NA(),CM7)</f>
        <v>60.4</v>
      </c>
      <c r="CN6" s="22">
        <f t="shared" si="10"/>
        <v>59.76</v>
      </c>
      <c r="CO6" s="22">
        <f t="shared" si="10"/>
        <v>59.02</v>
      </c>
      <c r="CP6" s="22">
        <f t="shared" si="10"/>
        <v>55.36</v>
      </c>
      <c r="CQ6" s="22">
        <f t="shared" si="10"/>
        <v>55.14</v>
      </c>
      <c r="CR6" s="22">
        <f t="shared" si="10"/>
        <v>55.89</v>
      </c>
      <c r="CS6" s="22">
        <f t="shared" si="10"/>
        <v>55.72</v>
      </c>
      <c r="CT6" s="22">
        <f t="shared" si="10"/>
        <v>55.31</v>
      </c>
      <c r="CU6" s="22">
        <f t="shared" si="10"/>
        <v>55.14</v>
      </c>
      <c r="CV6" s="21" t="str">
        <f>IF(CV7="","",IF(CV7="-","【-】","【"&amp;SUBSTITUTE(TEXT(CV7,"#,##0.00"),"-","△")&amp;"】"))</f>
        <v>【59.81】</v>
      </c>
      <c r="CW6" s="22">
        <f>IF(CW7="",NA(),CW7)</f>
        <v>75.88</v>
      </c>
      <c r="CX6" s="22">
        <f t="shared" ref="CX6:DF6" si="11">IF(CX7="",NA(),CX7)</f>
        <v>78.02</v>
      </c>
      <c r="CY6" s="22">
        <f t="shared" si="11"/>
        <v>79.400000000000006</v>
      </c>
      <c r="CZ6" s="22">
        <f t="shared" si="11"/>
        <v>79.56</v>
      </c>
      <c r="DA6" s="22">
        <f t="shared" si="11"/>
        <v>84.82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46.81</v>
      </c>
      <c r="DI6" s="22">
        <f t="shared" ref="DI6:DQ6" si="12">IF(DI7="",NA(),DI7)</f>
        <v>47.9</v>
      </c>
      <c r="DJ6" s="22">
        <f t="shared" si="12"/>
        <v>46.63</v>
      </c>
      <c r="DK6" s="22">
        <f t="shared" si="12"/>
        <v>47.87</v>
      </c>
      <c r="DL6" s="22">
        <f t="shared" si="12"/>
        <v>47.43</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2">
        <f>IF(ED7="",NA(),ED7)</f>
        <v>0.04</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74616</v>
      </c>
      <c r="D7" s="24">
        <v>46</v>
      </c>
      <c r="E7" s="24">
        <v>1</v>
      </c>
      <c r="F7" s="24">
        <v>0</v>
      </c>
      <c r="G7" s="24">
        <v>1</v>
      </c>
      <c r="H7" s="24" t="s">
        <v>93</v>
      </c>
      <c r="I7" s="24" t="s">
        <v>94</v>
      </c>
      <c r="J7" s="24" t="s">
        <v>95</v>
      </c>
      <c r="K7" s="24" t="s">
        <v>96</v>
      </c>
      <c r="L7" s="24" t="s">
        <v>97</v>
      </c>
      <c r="M7" s="24" t="s">
        <v>98</v>
      </c>
      <c r="N7" s="25" t="s">
        <v>99</v>
      </c>
      <c r="O7" s="25">
        <v>77.97</v>
      </c>
      <c r="P7" s="25">
        <v>96.74</v>
      </c>
      <c r="Q7" s="25">
        <v>2640</v>
      </c>
      <c r="R7" s="25">
        <v>20494</v>
      </c>
      <c r="S7" s="25">
        <v>192.06</v>
      </c>
      <c r="T7" s="25">
        <v>106.71</v>
      </c>
      <c r="U7" s="25">
        <v>19729</v>
      </c>
      <c r="V7" s="25">
        <v>66.2</v>
      </c>
      <c r="W7" s="25">
        <v>298.02</v>
      </c>
      <c r="X7" s="25">
        <v>114.57</v>
      </c>
      <c r="Y7" s="25">
        <v>115.67</v>
      </c>
      <c r="Z7" s="25">
        <v>113.08</v>
      </c>
      <c r="AA7" s="25">
        <v>103.51</v>
      </c>
      <c r="AB7" s="25">
        <v>105.86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950.06</v>
      </c>
      <c r="AU7" s="25">
        <v>971.81</v>
      </c>
      <c r="AV7" s="25">
        <v>933</v>
      </c>
      <c r="AW7" s="25">
        <v>864.76</v>
      </c>
      <c r="AX7" s="25">
        <v>674.8</v>
      </c>
      <c r="AY7" s="25">
        <v>379.08</v>
      </c>
      <c r="AZ7" s="25">
        <v>367.55</v>
      </c>
      <c r="BA7" s="25">
        <v>378.56</v>
      </c>
      <c r="BB7" s="25">
        <v>364.46</v>
      </c>
      <c r="BC7" s="25">
        <v>338.89</v>
      </c>
      <c r="BD7" s="25">
        <v>243.36</v>
      </c>
      <c r="BE7" s="25">
        <v>229.85</v>
      </c>
      <c r="BF7" s="25">
        <v>220.22</v>
      </c>
      <c r="BG7" s="25">
        <v>303.74</v>
      </c>
      <c r="BH7" s="25">
        <v>294.35000000000002</v>
      </c>
      <c r="BI7" s="25">
        <v>282.12</v>
      </c>
      <c r="BJ7" s="25">
        <v>398.98</v>
      </c>
      <c r="BK7" s="25">
        <v>418.68</v>
      </c>
      <c r="BL7" s="25">
        <v>395.68</v>
      </c>
      <c r="BM7" s="25">
        <v>403.72</v>
      </c>
      <c r="BN7" s="25">
        <v>400.21</v>
      </c>
      <c r="BO7" s="25">
        <v>265.93</v>
      </c>
      <c r="BP7" s="25">
        <v>107.17</v>
      </c>
      <c r="BQ7" s="25">
        <v>108.59</v>
      </c>
      <c r="BR7" s="25">
        <v>104.06</v>
      </c>
      <c r="BS7" s="25">
        <v>96.59</v>
      </c>
      <c r="BT7" s="25">
        <v>97.05</v>
      </c>
      <c r="BU7" s="25">
        <v>98.64</v>
      </c>
      <c r="BV7" s="25">
        <v>94.78</v>
      </c>
      <c r="BW7" s="25">
        <v>97.59</v>
      </c>
      <c r="BX7" s="25">
        <v>92.17</v>
      </c>
      <c r="BY7" s="25">
        <v>92.83</v>
      </c>
      <c r="BZ7" s="25">
        <v>97.82</v>
      </c>
      <c r="CA7" s="25">
        <v>133.6</v>
      </c>
      <c r="CB7" s="25">
        <v>130.80000000000001</v>
      </c>
      <c r="CC7" s="25">
        <v>137.49</v>
      </c>
      <c r="CD7" s="25">
        <v>149.53</v>
      </c>
      <c r="CE7" s="25">
        <v>149.18</v>
      </c>
      <c r="CF7" s="25">
        <v>178.92</v>
      </c>
      <c r="CG7" s="25">
        <v>181.3</v>
      </c>
      <c r="CH7" s="25">
        <v>181.71</v>
      </c>
      <c r="CI7" s="25">
        <v>188.51</v>
      </c>
      <c r="CJ7" s="25">
        <v>189.43</v>
      </c>
      <c r="CK7" s="25">
        <v>177.56</v>
      </c>
      <c r="CL7" s="25">
        <v>60.19</v>
      </c>
      <c r="CM7" s="25">
        <v>60.4</v>
      </c>
      <c r="CN7" s="25">
        <v>59.76</v>
      </c>
      <c r="CO7" s="25">
        <v>59.02</v>
      </c>
      <c r="CP7" s="25">
        <v>55.36</v>
      </c>
      <c r="CQ7" s="25">
        <v>55.14</v>
      </c>
      <c r="CR7" s="25">
        <v>55.89</v>
      </c>
      <c r="CS7" s="25">
        <v>55.72</v>
      </c>
      <c r="CT7" s="25">
        <v>55.31</v>
      </c>
      <c r="CU7" s="25">
        <v>55.14</v>
      </c>
      <c r="CV7" s="25">
        <v>59.81</v>
      </c>
      <c r="CW7" s="25">
        <v>75.88</v>
      </c>
      <c r="CX7" s="25">
        <v>78.02</v>
      </c>
      <c r="CY7" s="25">
        <v>79.400000000000006</v>
      </c>
      <c r="CZ7" s="25">
        <v>79.56</v>
      </c>
      <c r="DA7" s="25">
        <v>84.82</v>
      </c>
      <c r="DB7" s="25">
        <v>81.39</v>
      </c>
      <c r="DC7" s="25">
        <v>81.27</v>
      </c>
      <c r="DD7" s="25">
        <v>81.260000000000005</v>
      </c>
      <c r="DE7" s="25">
        <v>80.36</v>
      </c>
      <c r="DF7" s="25">
        <v>80.13</v>
      </c>
      <c r="DG7" s="25">
        <v>89.42</v>
      </c>
      <c r="DH7" s="25">
        <v>46.81</v>
      </c>
      <c r="DI7" s="25">
        <v>47.9</v>
      </c>
      <c r="DJ7" s="25">
        <v>46.63</v>
      </c>
      <c r="DK7" s="25">
        <v>47.87</v>
      </c>
      <c r="DL7" s="25">
        <v>47.43</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0.04</v>
      </c>
      <c r="EE7" s="25">
        <v>0</v>
      </c>
      <c r="EF7" s="25">
        <v>0</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志津枝</cp:lastModifiedBy>
  <dcterms:created xsi:type="dcterms:W3CDTF">2025-01-24T06:45:30Z</dcterms:created>
  <dcterms:modified xsi:type="dcterms:W3CDTF">2025-02-02T22:54:58Z</dcterms:modified>
  <cp:category/>
</cp:coreProperties>
</file>