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23\Desktop\"/>
    </mc:Choice>
  </mc:AlternateContent>
  <workbookProtection workbookAlgorithmName="SHA-512" workbookHashValue="vjhWHuunAOWo4DslfSzcTzwTn7R1eF80wNNCONHnSuMi2jTG8MSjTamWEplRDdxmrK5c+lRJJneSrW9yRgdGJA==" workbookSaltValue="aD+7NberR/RL7hjYwXxSkA=="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<sst xmlns="http://schemas.openxmlformats.org/spreadsheetml/2006/main" count="233" uniqueCount="117">
  <si>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</si>
  <si>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</si>
  <si>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</si>
  <si>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</si>
  <si>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</si>
  <si>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</si>
  <si>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</si>
  <si>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</si>
  <si>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</si>
  <si>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</si>
  <si>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</si>
  <si>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</si>
  <si>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</si>
  <si>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</si>
  <si>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</si>
  <si>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</si>
  <si>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</si>
  <si>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</si>
  <si>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</si>
  <si>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</si>
  <si>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</si>
  <si>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</si>
  <si>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</si>
  <si>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</si>
  <si>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</si>
  <si>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</si>
  <si>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</si>
  <si>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</si>
  <si>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</si>
  <si>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</si>
  <si>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</si>
  <si>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</si>
  <si>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</si>
  <si>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</si>
  <si>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</si>
  <si>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</si>
  <si>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</si>
  <si>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</si>
  <si>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</si>
  <si>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</si>
  <si>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</si>
  <si>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</si>
  <si>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</si>
  <si>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</si>
  <si>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</si>
  <si>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</si>
  <si>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</si>
  <si>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</si>
  <si>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</si>
  <si>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</si>
  <si>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</si>
  <si>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</si>
  <si>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</si>
  <si>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</si>
  <si>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</si>
  <si>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</si>
  <si>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</si>
  <si>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</si>
  <si>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</si>
  <si>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</si>
  <si>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</si>
  <si>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</si>
  <si>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</si>
  <si>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</si>
  <si>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</si>
  <si>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</si>
  <si>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</si>
  <si>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</si>
  <si>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</si>
  <si>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</si>
  <si>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</si>
  <si>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</si>
  <si>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</si>
  <si>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</si>
  <si>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</si>
  <si>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</si>
  <si>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</si>
  <si>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</si>
  <si>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</si>
  <si>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</si>
  <si>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</si>
  <si>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</si>
  <si>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</si>
  <si>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</si>
  <si>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</si>
  <si>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</si>
  <si>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</si>
  <si>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</si>
  <si>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</si>
  <si>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</si>
  <si>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</si>
  <si>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</si>
  <si>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</si>
  <si>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</si>
  <si>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</si>
  <si>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</si>
  <si>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</si>
  <si>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</si>
  <si>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</si>
  <si>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</si>
  <si>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</si>
  <si>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</si>
  <si>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</si>
  <si>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</si>
  <si>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</si>
  <si>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</si>
  <si>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</si>
  <si>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</si>
  <si>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</si>
  <si>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</si>
  <si>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</si>
  <si>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</si>
  <si>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</si>
  <si>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</si>
  <si>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現在実施している統合事業等実施による地方債償還金が増加傾向にあり、収益的収支比率低下の要因となっている。今後、施設統合や区域拡張、施設更新等を継続的に行っていく必要があることから会計状況を勘案しながら単年度当りに実施可能な事業量をその都度調整し計画的な施設整備を進めていくことが重要となる。</t>
    <phoneticPr fontId="4"/>
  </si>
  <si>
    <t>　老朽施設については、整備年限を把握し優先順位を判断しつつ更新を計画しているが、構造物に付帯している管路、機器設備等（ポンプ等）については運転状況や環境により耐用年数以内での故障も発生していることから点検等の結果に応じて適宜更新計画を修正しつつ施設全体の延命を図っておくこととなる。</t>
    <phoneticPr fontId="4"/>
  </si>
  <si>
    <t>　町内の安定した生活環境を整備することを目的として未普及地域の解消や統合による施設の安定化などに取組んでいるが、事業実施による地方債償還金の増加など事業を永続していく上での様々な課題も発生している。今後も老朽施設の更新費用増、新規事業の実施、人口減少に伴う使用料の減少、施設耐震化の推進、災害・テロへの備えなど事業継続のために避けては通れない対応に迫られているため、平成28年度末に策定した経営戦略の履行や適正な変更を行い事業継続に向けて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</si>
</sst>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7-4538-80DD-928F21A473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F7F7-4538-80DD-928F21A473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22.13</c:v>
                </c:pt>
                <c:pt idx="1">
                  <c:v>21.48</c:v>
                </c:pt>
                <c:pt idx="2">
                  <c:v>21.12</c:v>
                </c:pt>
                <c:pt idx="3">
                  <c:v>20.149999999999999</c:v>
                </c:pt>
                <c:pt idx="4">
                  <c:v>20.75</c:v>
                </c:pt>
              </c:numCache>
            </c:numRef>
          </c:val>
          <c:extLst>
            <c:ext xmlns:c16="http://schemas.microsoft.com/office/drawing/2014/chart" uri="{C3380CC4-5D6E-409C-BE32-E72D297353CC}">
              <c16:uniqueId val="{00000000-D499-4E57-B0B6-A15CF32F4BB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D499-4E57-B0B6-A15CF32F4BB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97.09</c:v>
                </c:pt>
                <c:pt idx="1">
                  <c:v>97.09</c:v>
                </c:pt>
                <c:pt idx="2">
                  <c:v>97.09</c:v>
                </c:pt>
                <c:pt idx="3">
                  <c:v>97.09</c:v>
                </c:pt>
                <c:pt idx="4">
                  <c:v>97.09</c:v>
                </c:pt>
              </c:numCache>
            </c:numRef>
          </c:val>
          <c:extLst>
            <c:ext xmlns:c16="http://schemas.microsoft.com/office/drawing/2014/chart" uri="{C3380CC4-5D6E-409C-BE32-E72D297353CC}">
              <c16:uniqueId val="{00000000-DC80-4FCF-AEFA-73B968905F4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C80-4FCF-AEFA-73B968905F4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60.33</c:v>
                </c:pt>
                <c:pt idx="1">
                  <c:v>56.24</c:v>
                </c:pt>
                <c:pt idx="2">
                  <c:v>56.82</c:v>
                </c:pt>
                <c:pt idx="3">
                  <c:v>57.66</c:v>
                </c:pt>
                <c:pt idx="4">
                  <c:v>55.48</c:v>
                </c:pt>
              </c:numCache>
            </c:numRef>
          </c:val>
          <c:extLst>
            <c:ext xmlns:c16="http://schemas.microsoft.com/office/drawing/2014/chart" uri="{C3380CC4-5D6E-409C-BE32-E72D297353CC}">
              <c16:uniqueId val="{00000000-8E04-4588-92C2-365CC549176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8E04-4588-92C2-365CC549176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6E-439C-BEEF-A9FF6710EE3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6E-439C-BEEF-A9FF6710EE3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3-4391-8C9E-26DD476B30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3-4391-8C9E-26DD476B30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6-4EF0-9F95-DB79C6E48C8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6-4EF0-9F95-DB79C6E48C8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9-420D-B78F-40ACCEE6848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9-420D-B78F-40ACCEE6848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1250.68</c:v>
                </c:pt>
                <c:pt idx="1">
                  <c:v>1134.6400000000001</c:v>
                </c:pt>
                <c:pt idx="2">
                  <c:v>1021.07</c:v>
                </c:pt>
                <c:pt idx="3">
                  <c:v>970.65</c:v>
                </c:pt>
                <c:pt idx="4">
                  <c:v>879.43</c:v>
                </c:pt>
              </c:numCache>
            </c:numRef>
          </c:val>
          <c:extLst>
            <c:ext xmlns:c16="http://schemas.microsoft.com/office/drawing/2014/chart" uri="{C3380CC4-5D6E-409C-BE32-E72D297353CC}">
              <c16:uniqueId val="{00000000-196B-4ECA-B02C-36AAA57964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196B-4ECA-B02C-36AAA57964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40.92</c:v>
                </c:pt>
                <c:pt idx="1">
                  <c:v>37.58</c:v>
                </c:pt>
                <c:pt idx="2">
                  <c:v>35.229999999999997</c:v>
                </c:pt>
                <c:pt idx="3">
                  <c:v>34.020000000000003</c:v>
                </c:pt>
                <c:pt idx="4">
                  <c:v>33.630000000000003</c:v>
                </c:pt>
              </c:numCache>
            </c:numRef>
          </c:val>
          <c:extLst>
            <c:ext xmlns:c16="http://schemas.microsoft.com/office/drawing/2014/chart" uri="{C3380CC4-5D6E-409C-BE32-E72D297353CC}">
              <c16:uniqueId val="{00000000-7072-492A-9778-0ED5E9484E8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7072-492A-9778-0ED5E9484E8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542.15</c:v>
                </c:pt>
                <c:pt idx="1">
                  <c:v>605.28</c:v>
                </c:pt>
                <c:pt idx="2">
                  <c:v>642</c:v>
                </c:pt>
                <c:pt idx="3">
                  <c:v>676.27</c:v>
                </c:pt>
                <c:pt idx="4">
                  <c:v>658.99</c:v>
                </c:pt>
              </c:numCache>
            </c:numRef>
          </c:val>
          <c:extLst>
            <c:ext xmlns:c16="http://schemas.microsoft.com/office/drawing/2014/chart" uri="{C3380CC4-5D6E-409C-BE32-E72D297353CC}">
              <c16:uniqueId val="{00000000-60BC-402C-9D8A-C6B1BF50AB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60BC-402C-9D8A-C6B1BF50AB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福島県　柳津町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2938</v>
      </c>
      <c r="AM8" s="59"/>
      <c r="AN8" s="59"/>
      <c r="AO8" s="59"/>
      <c r="AP8" s="59"/>
      <c r="AQ8" s="59"/>
      <c r="AR8" s="59"/>
      <c r="AS8" s="59"/>
      <c r="AT8" s="35">
        <f>データ!$S$6</f>
        <v>175.82</v>
      </c>
      <c r="AU8" s="35"/>
      <c r="AV8" s="35"/>
      <c r="AW8" s="35"/>
      <c r="AX8" s="35"/>
      <c r="AY8" s="35"/>
      <c r="AZ8" s="35"/>
      <c r="BA8" s="35"/>
      <c r="BB8" s="35">
        <f>データ!$T$6</f>
        <v>16.71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92.51</v>
      </c>
      <c r="Q10" s="35"/>
      <c r="R10" s="35"/>
      <c r="S10" s="35"/>
      <c r="T10" s="35"/>
      <c r="U10" s="35"/>
      <c r="V10" s="35"/>
      <c r="W10" s="59">
        <f>データ!$Q$6</f>
        <v>3799</v>
      </c>
      <c r="X10" s="59"/>
      <c r="Y10" s="59"/>
      <c r="Z10" s="59"/>
      <c r="AA10" s="59"/>
      <c r="AB10" s="59"/>
      <c r="AC10" s="59"/>
      <c r="AD10" s="2"/>
      <c r="AE10" s="2"/>
      <c r="AF10" s="2"/>
      <c r="AG10" s="2"/>
      <c r="AH10" s="2"/>
      <c r="AI10" s="2"/>
      <c r="AJ10" s="2"/>
      <c r="AK10" s="2"/>
      <c r="AL10" s="59">
        <f>データ!$U$6</f>
        <v>2691</v>
      </c>
      <c r="AM10" s="59"/>
      <c r="AN10" s="59"/>
      <c r="AO10" s="59"/>
      <c r="AP10" s="59"/>
      <c r="AQ10" s="59"/>
      <c r="AR10" s="59"/>
      <c r="AS10" s="59"/>
      <c r="AT10" s="35">
        <f>データ!$V$6</f>
        <v>31.68</v>
      </c>
      <c r="AU10" s="35"/>
      <c r="AV10" s="35"/>
      <c r="AW10" s="35"/>
      <c r="AX10" s="35"/>
      <c r="AY10" s="35"/>
      <c r="AZ10" s="35"/>
      <c r="BA10" s="35"/>
      <c r="BB10" s="35">
        <f>データ!$W$6</f>
        <v>84.94</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43</v>
      </c>
      <c r="O85" s="13" t="str">
        <f>データ!EN6</f>
        <v>【0.40】</v>
      </c>
    </row>
  </sheetData>
  <sheetProtection algorithmName="SHA-512" hashValue="iUoeJF7/4SvtK5c3PyxmVI7SPyzK9kg8zY+1e24pwtePVVw22ljJIXYveARhM1jiue2pCabuIegoGGTbgBndTg==" saltValue="M8f7Fo/KuBAPiKxIUru7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74233</v>
      </c>
      <c r="D6" s="20">
        <f t="shared" si="3"/>
        <v>47</v>
      </c>
      <c r="E6" s="20">
        <f t="shared" si="3"/>
        <v>1</v>
      </c>
      <c r="F6" s="20">
        <f t="shared" si="3"/>
        <v>0</v>
      </c>
      <c r="G6" s="20">
        <f t="shared" si="3"/>
        <v>0</v>
      </c>
      <c r="H6" s="20" t="str">
        <f t="shared" si="3"/>
        <v>福島県　柳津町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92.51</v>
      </c>
      <c r="Q6" s="21">
        <f t="shared" si="3"/>
        <v>3799</v>
      </c>
      <c r="R6" s="21">
        <f t="shared" si="3"/>
        <v>2938</v>
      </c>
      <c r="S6" s="21">
        <f t="shared" si="3"/>
        <v>175.82</v>
      </c>
      <c r="T6" s="21">
        <f t="shared" si="3"/>
        <v>16.71</v>
      </c>
      <c r="U6" s="21">
        <f t="shared" si="3"/>
        <v>2691</v>
      </c>
      <c r="V6" s="21">
        <f t="shared" si="3"/>
        <v>31.68</v>
      </c>
      <c r="W6" s="21">
        <f t="shared" si="3"/>
        <v>84.94</v>
      </c>
      <c r="X6" s="22">
        <f>IF(X7="",NA(),X7)</f>
        <v>60.33</v>
      </c>
      <c r="Y6" s="22">
        <f t="shared" ref="Y6:AG6" si="4">IF(Y7="",NA(),Y7)</f>
        <v>56.24</v>
      </c>
      <c r="Z6" s="22">
        <f t="shared" si="4"/>
        <v>56.82</v>
      </c>
      <c r="AA6" s="22">
        <f t="shared" si="4"/>
        <v>57.66</v>
      </c>
      <c r="AB6" s="22">
        <f t="shared" si="4"/>
        <v>55.48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1250.68</v>
      </c>
      <c r="BF6" s="22">
        <f t="shared" ref="BF6:BN6" si="7">IF(BF7="",NA(),BF7)</f>
        <v>1134.6400000000001</v>
      </c>
      <c r="BG6" s="22">
        <f t="shared" si="7"/>
        <v>1021.07</v>
      </c>
      <c r="BH6" s="22">
        <f t="shared" si="7"/>
        <v>970.65</v>
      </c>
      <c r="BI6" s="22">
        <f t="shared" si="7"/>
        <v>879.43</v>
      </c>
      <c r="BJ6" s="22">
        <f t="shared" si="7"/>
        <v>1018.52</v>
      </c>
      <c r="BK6" s="22">
        <f t="shared" si="7"/>
        <v>949.61</v>
      </c>
      <c r="BL6" s="22">
        <f t="shared" si="7"/>
        <v>918.84</v>
      </c>
      <c r="BM6" s="22">
        <f t="shared" si="7"/>
        <v>955.49</v>
      </c>
      <c r="BN6" s="22">
        <f t="shared" si="7"/>
        <v>1017.9</v>
      </c>
      <c r="BO6" s="21" t="str">
        <f>IF(BO7="","",IF(BO7="-","【-】","【"&amp;SUBSTITUTE(TEXT(BO7,"#,##0.00"),"-","△")&amp;"】"))</f>
        <v>【1,045.20】</v>
      </c>
      <c r="BP6" s="22">
        <f>IF(BP7="",NA(),BP7)</f>
        <v>40.92</v>
      </c>
      <c r="BQ6" s="22">
        <f t="shared" ref="BQ6:BY6" si="8">IF(BQ7="",NA(),BQ7)</f>
        <v>37.58</v>
      </c>
      <c r="BR6" s="22">
        <f t="shared" si="8"/>
        <v>35.229999999999997</v>
      </c>
      <c r="BS6" s="22">
        <f t="shared" si="8"/>
        <v>34.020000000000003</v>
      </c>
      <c r="BT6" s="22">
        <f t="shared" si="8"/>
        <v>33.630000000000003</v>
      </c>
      <c r="BU6" s="22">
        <f t="shared" si="8"/>
        <v>58.79</v>
      </c>
      <c r="BV6" s="22">
        <f t="shared" si="8"/>
        <v>58.41</v>
      </c>
      <c r="BW6" s="22">
        <f t="shared" si="8"/>
        <v>58.27</v>
      </c>
      <c r="BX6" s="22">
        <f t="shared" si="8"/>
        <v>55.15</v>
      </c>
      <c r="BY6" s="22">
        <f t="shared" si="8"/>
        <v>53.95</v>
      </c>
      <c r="BZ6" s="21" t="str">
        <f>IF(BZ7="","",IF(BZ7="-","【-】","【"&amp;SUBSTITUTE(TEXT(BZ7,"#,##0.00"),"-","△")&amp;"】"))</f>
        <v>【49.51】</v>
      </c>
      <c r="CA6" s="22">
        <f>IF(CA7="",NA(),CA7)</f>
        <v>542.15</v>
      </c>
      <c r="CB6" s="22">
        <f t="shared" ref="CB6:CJ6" si="9">IF(CB7="",NA(),CB7)</f>
        <v>605.28</v>
      </c>
      <c r="CC6" s="22">
        <f t="shared" si="9"/>
        <v>642</v>
      </c>
      <c r="CD6" s="22">
        <f t="shared" si="9"/>
        <v>676.27</v>
      </c>
      <c r="CE6" s="22">
        <f t="shared" si="9"/>
        <v>658.99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22.13</v>
      </c>
      <c r="CM6" s="22">
        <f t="shared" ref="CM6:CU6" si="10">IF(CM7="",NA(),CM7)</f>
        <v>21.48</v>
      </c>
      <c r="CN6" s="22">
        <f t="shared" si="10"/>
        <v>21.12</v>
      </c>
      <c r="CO6" s="22">
        <f t="shared" si="10"/>
        <v>20.149999999999999</v>
      </c>
      <c r="CP6" s="22">
        <f t="shared" si="10"/>
        <v>20.75</v>
      </c>
      <c r="CQ6" s="22">
        <f t="shared" si="10"/>
        <v>56.04</v>
      </c>
      <c r="CR6" s="22">
        <f t="shared" si="10"/>
        <v>58.52</v>
      </c>
      <c r="CS6" s="22">
        <f t="shared" si="10"/>
        <v>58.88</v>
      </c>
      <c r="CT6" s="22">
        <f t="shared" si="10"/>
        <v>58.16</v>
      </c>
      <c r="CU6" s="22">
        <f t="shared" si="10"/>
        <v>55.9</v>
      </c>
      <c r="CV6" s="21" t="str">
        <f>IF(CV7="","",IF(CV7="-","【-】","【"&amp;SUBSTITUTE(TEXT(CV7,"#,##0.00"),"-","△")&amp;"】"))</f>
        <v>【55.00】</v>
      </c>
      <c r="CW6" s="22">
        <f>IF(CW7="",NA(),CW7)</f>
        <v>97.09</v>
      </c>
      <c r="CX6" s="22">
        <f t="shared" ref="CX6:DF6" si="11">IF(CX7="",NA(),CX7)</f>
        <v>97.09</v>
      </c>
      <c r="CY6" s="22">
        <f t="shared" si="11"/>
        <v>97.09</v>
      </c>
      <c r="CZ6" s="22">
        <f t="shared" si="11"/>
        <v>97.09</v>
      </c>
      <c r="DA6" s="22">
        <f t="shared" si="11"/>
        <v>97.09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74233</v>
      </c>
      <c r="D7" s="24">
        <v>47</v>
      </c>
      <c r="E7" s="24">
        <v>1</v>
      </c>
      <c r="F7" s="24">
        <v>0</v>
      </c>
      <c r="G7" s="24">
        <v>0</v>
      </c>
      <c r="H7" s="24" t="s">
        <v>97</v>
      </c>
      <c r="I7" s="24" t="s">
        <v>98</v>
      </c>
      <c r="J7" s="24" t="s">
        <v>99</v>
      </c>
      <c r="K7" s="24" t="s">
        <v>100</v>
      </c>
      <c r="L7" s="24" t="s">
        <v>101</v>
      </c>
      <c r="M7" s="24" t="s">
        <v>102</v>
      </c>
      <c r="N7" s="25" t="s">
        <v>103</v>
      </c>
      <c r="O7" s="25" t="s">
        <v>104</v>
      </c>
      <c r="P7" s="25">
        <v>92.51</v>
      </c>
      <c r="Q7" s="25">
        <v>3799</v>
      </c>
      <c r="R7" s="25">
        <v>2938</v>
      </c>
      <c r="S7" s="25">
        <v>175.82</v>
      </c>
      <c r="T7" s="25">
        <v>16.71</v>
      </c>
      <c r="U7" s="25">
        <v>2691</v>
      </c>
      <c r="V7" s="25">
        <v>31.68</v>
      </c>
      <c r="W7" s="25">
        <v>84.94</v>
      </c>
      <c r="X7" s="25">
        <v>60.33</v>
      </c>
      <c r="Y7" s="25">
        <v>56.24</v>
      </c>
      <c r="Z7" s="25">
        <v>56.82</v>
      </c>
      <c r="AA7" s="25">
        <v>57.66</v>
      </c>
      <c r="AB7" s="25">
        <v>55.48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1250.68</v>
      </c>
      <c r="BF7" s="25">
        <v>1134.6400000000001</v>
      </c>
      <c r="BG7" s="25">
        <v>1021.07</v>
      </c>
      <c r="BH7" s="25">
        <v>970.65</v>
      </c>
      <c r="BI7" s="25">
        <v>879.43</v>
      </c>
      <c r="BJ7" s="25">
        <v>1018.52</v>
      </c>
      <c r="BK7" s="25">
        <v>949.61</v>
      </c>
      <c r="BL7" s="25">
        <v>918.84</v>
      </c>
      <c r="BM7" s="25">
        <v>955.49</v>
      </c>
      <c r="BN7" s="25">
        <v>1017.9</v>
      </c>
      <c r="BO7" s="25">
        <v>1045.2</v>
      </c>
      <c r="BP7" s="25">
        <v>40.92</v>
      </c>
      <c r="BQ7" s="25">
        <v>37.58</v>
      </c>
      <c r="BR7" s="25">
        <v>35.229999999999997</v>
      </c>
      <c r="BS7" s="25">
        <v>34.020000000000003</v>
      </c>
      <c r="BT7" s="25">
        <v>33.630000000000003</v>
      </c>
      <c r="BU7" s="25">
        <v>58.79</v>
      </c>
      <c r="BV7" s="25">
        <v>58.41</v>
      </c>
      <c r="BW7" s="25">
        <v>58.27</v>
      </c>
      <c r="BX7" s="25">
        <v>55.15</v>
      </c>
      <c r="BY7" s="25">
        <v>53.95</v>
      </c>
      <c r="BZ7" s="25">
        <v>49.51</v>
      </c>
      <c r="CA7" s="25">
        <v>542.15</v>
      </c>
      <c r="CB7" s="25">
        <v>605.28</v>
      </c>
      <c r="CC7" s="25">
        <v>642</v>
      </c>
      <c r="CD7" s="25">
        <v>676.27</v>
      </c>
      <c r="CE7" s="25">
        <v>658.99</v>
      </c>
      <c r="CF7" s="25">
        <v>298.25</v>
      </c>
      <c r="CG7" s="25">
        <v>303.27999999999997</v>
      </c>
      <c r="CH7" s="25">
        <v>303.81</v>
      </c>
      <c r="CI7" s="25">
        <v>310.26</v>
      </c>
      <c r="CJ7" s="25">
        <v>318.99</v>
      </c>
      <c r="CK7" s="25">
        <v>317.14</v>
      </c>
      <c r="CL7" s="25">
        <v>22.13</v>
      </c>
      <c r="CM7" s="25">
        <v>21.48</v>
      </c>
      <c r="CN7" s="25">
        <v>21.12</v>
      </c>
      <c r="CO7" s="25">
        <v>20.149999999999999</v>
      </c>
      <c r="CP7" s="25">
        <v>20.75</v>
      </c>
      <c r="CQ7" s="25">
        <v>56.04</v>
      </c>
      <c r="CR7" s="25">
        <v>58.52</v>
      </c>
      <c r="CS7" s="25">
        <v>58.88</v>
      </c>
      <c r="CT7" s="25">
        <v>58.16</v>
      </c>
      <c r="CU7" s="25">
        <v>55.9</v>
      </c>
      <c r="CV7" s="25">
        <v>55</v>
      </c>
      <c r="CW7" s="25">
        <v>97.09</v>
      </c>
      <c r="CX7" s="25">
        <v>97.09</v>
      </c>
      <c r="CY7" s="25">
        <v>97.09</v>
      </c>
      <c r="CZ7" s="25">
        <v>97.09</v>
      </c>
      <c r="DA7" s="25">
        <v>97.09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直美</cp:lastModifiedBy>
  <cp:lastPrinted>2025-02-04T00:28:54Z</cp:lastPrinted>
  <dcterms:created xsi:type="dcterms:W3CDTF">2025-01-24T06:39:39Z</dcterms:created>
  <dcterms:modified xsi:type="dcterms:W3CDTF">2025-02-04T00:42:52Z</dcterms:modified>
  <cp:category/>
</cp:coreProperties>
</file>