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8"/>
  <workbookPr/>
  <mc:AlternateContent xmlns:mc="http://schemas.openxmlformats.org/markup-compatibility/2006">
    <mc:Choice Requires="x15">
      <x15ac:absPath xmlns:x15ac="http://schemas.microsoft.com/office/spreadsheetml/2010/11/ac" url="https://bandaifukushima-my.sharepoint.com/personal/yumi_saga_town_bandai_fukushima_jp/Documents/建設課/照会関係/【毎年報告】経営比較分析表/R6/"/>
    </mc:Choice>
  </mc:AlternateContent>
  <xr:revisionPtr revIDLastSave="13" documentId="11_80B64A02BD51B5A2CB86E6D7CABBF9A4E01CF18C" xr6:coauthVersionLast="47" xr6:coauthVersionMax="47" xr10:uidLastSave="{AF0BFD42-05A5-41E3-8CD7-B05D355C49DA}"/>
  <workbookProtection workbookAlgorithmName="SHA-512" workbookHashValue="3o9neNvMR3SynE+4if3R0j0c7zam3ApWOxGbZrmOJ0rD2rMVRx6UqHHFg8frT7bmhuqqxIc9pUQK/hNtrmBKog==" workbookSaltValue="WkU4xTezyhtSm2LurT/vkA=="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H85" i="4"/>
  <c r="E85" i="4"/>
  <c r="BB10" i="4"/>
  <c r="AT10" i="4"/>
  <c r="W10" i="4"/>
  <c r="I10" i="4"/>
  <c r="B10" i="4"/>
  <c r="BB8" i="4"/>
  <c r="AT8" i="4"/>
  <c r="AL8" i="4"/>
  <c r="AD8" i="4"/>
  <c r="W8" i="4"/>
  <c r="P8" i="4"/>
  <c r="I8" i="4"/>
  <c r="B8" i="4"/>
  <c r="B6" i="4"/>
</calcChain>
</file>

<file path=xl/sharedStrings.xml><?xml version="1.0" encoding="utf-8"?>
<sst xmlns="http://schemas.openxmlformats.org/spreadsheetml/2006/main" count="233" uniqueCount="114">
  <si>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</si>
  <si>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</si>
  <si>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</si>
  <si>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</si>
  <si>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</si>
  <si>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</si>
  <si>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</si>
  <si>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</si>
  <si>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</si>
  <si>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</si>
  <si>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</si>
  <si>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</si>
  <si>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</si>
  <si>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</si>
  <si>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</si>
  <si>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</si>
  <si>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</si>
  <si>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</si>
  <si>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</si>
  <si>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</si>
  <si>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</si>
  <si>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</si>
  <si>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</si>
  <si>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</si>
  <si>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</si>
  <si>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</si>
  <si>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①収益的収支比率については単年度黒字経営を示す100％以上を維持していますが、人口減少等による料金収入の減少や施設・管路等の老朽化に伴う更新投資の増大、令和6年度能登半島地震を踏まえた災害への備えの必要性の増大などのにより、収支比率の低下がますます懸念されます。 
④企業債残高対給水収益比率については元金償還のみであるため、類似団体平均値に比べ低い値を示していますが、今後老朽化した給配水施設の大規模な修繕や改修の必要が生じた場合には債務の増加が見込まれ、値の上昇が危惧されます。
⑤料金回収率については類似団体平均値より高い水準となっていますが、引き続き料金収入の確保に努めていく必要があります。
⑥給水原価については類似団体平均値より低く抑えられておりますが、今後施設の修繕に係る費用が増大した場合には原価の上昇が懸念されます。
⑦施設利用率については類似団体平均に比べ低い値を示しており、今後未稼働の施設も含め、施設の必要性や統廃合について、検討を進めていかなければならないと考えます。
⑧有収率については平均して8割を超えており、今後も引き続き配水水量の監視等により安定した配水に努めていきます。
　今後も健全経営を維持するため、更なる経費の節減や有収率の向上対策が求められます。</t>
    <rPh sb="43" eb="44">
      <t>トウ</t>
    </rPh>
    <rPh sb="47" eb="51">
      <t>リョウキンシュウニュウ</t>
    </rPh>
    <rPh sb="58" eb="60">
      <t>カンロ</t>
    </rPh>
    <rPh sb="60" eb="61">
      <t>トウ</t>
    </rPh>
    <rPh sb="62" eb="65">
      <t>ロウキュウカ</t>
    </rPh>
    <rPh sb="66" eb="67">
      <t>トモナ</t>
    </rPh>
    <rPh sb="68" eb="72">
      <t>コウシントウシ</t>
    </rPh>
    <rPh sb="73" eb="75">
      <t>ゾウダイ</t>
    </rPh>
    <rPh sb="76" eb="78">
      <t>レイワ</t>
    </rPh>
    <rPh sb="79" eb="81">
      <t>ネンド</t>
    </rPh>
    <rPh sb="81" eb="87">
      <t>ノトハントウジシン</t>
    </rPh>
    <rPh sb="88" eb="89">
      <t>フ</t>
    </rPh>
    <rPh sb="92" eb="94">
      <t>サイガイ</t>
    </rPh>
    <rPh sb="96" eb="97">
      <t>ソナ</t>
    </rPh>
    <rPh sb="99" eb="102">
      <t>ヒツヨウセイ</t>
    </rPh>
    <rPh sb="103" eb="105">
      <t>ゾウダイ</t>
    </rPh>
    <rPh sb="169" eb="170">
      <t>アタイ</t>
    </rPh>
    <rPh sb="259" eb="260">
      <t>アタイ</t>
    </rPh>
    <rPh sb="264" eb="266">
      <t>スイジュン</t>
    </rPh>
    <rPh sb="302" eb="304">
      <t>キュウスイ</t>
    </rPh>
    <rPh sb="304" eb="306">
      <t>ゲンカ</t>
    </rPh>
    <rPh sb="311" eb="317">
      <t>ルイジダンタイヘイキン</t>
    </rPh>
    <rPh sb="317" eb="318">
      <t>アタイ</t>
    </rPh>
    <rPh sb="320" eb="321">
      <t>ヒク</t>
    </rPh>
    <rPh sb="322" eb="323">
      <t>オサ</t>
    </rPh>
    <rPh sb="341" eb="342">
      <t>カカ</t>
    </rPh>
    <rPh sb="343" eb="345">
      <t>ヒヨウ</t>
    </rPh>
    <rPh sb="346" eb="348">
      <t>ゾウダイ</t>
    </rPh>
    <rPh sb="354" eb="356">
      <t>ゲンカ</t>
    </rPh>
    <rPh sb="357" eb="359">
      <t>ジョウショウ</t>
    </rPh>
    <rPh sb="360" eb="362">
      <t>ケネン</t>
    </rPh>
    <rPh sb="369" eb="371">
      <t>シセツ</t>
    </rPh>
    <rPh sb="371" eb="374">
      <t>リヨウリツ</t>
    </rPh>
    <rPh sb="379" eb="381">
      <t>ルイジ</t>
    </rPh>
    <rPh sb="381" eb="383">
      <t>ダンタイ</t>
    </rPh>
    <rPh sb="383" eb="385">
      <t>ヘイキン</t>
    </rPh>
    <rPh sb="386" eb="387">
      <t>クラ</t>
    </rPh>
    <rPh sb="388" eb="389">
      <t>ヒク</t>
    </rPh>
    <rPh sb="390" eb="391">
      <t>アタイ</t>
    </rPh>
    <rPh sb="392" eb="393">
      <t>シメ</t>
    </rPh>
    <rPh sb="398" eb="400">
      <t>コンゴ</t>
    </rPh>
    <rPh sb="400" eb="403">
      <t>ミカドウ</t>
    </rPh>
    <rPh sb="404" eb="406">
      <t>シセツ</t>
    </rPh>
    <rPh sb="407" eb="408">
      <t>フク</t>
    </rPh>
    <rPh sb="410" eb="412">
      <t>シセツ</t>
    </rPh>
    <rPh sb="413" eb="415">
      <t>ヒツヨウ</t>
    </rPh>
    <rPh sb="415" eb="416">
      <t>セイ</t>
    </rPh>
    <rPh sb="417" eb="420">
      <t>トウハイゴウ</t>
    </rPh>
    <rPh sb="425" eb="427">
      <t>ケントウ</t>
    </rPh>
    <rPh sb="428" eb="429">
      <t>スス</t>
    </rPh>
    <rPh sb="442" eb="443">
      <t>カンガ</t>
    </rPh>
    <rPh sb="449" eb="450">
      <t>ア</t>
    </rPh>
    <rPh sb="477" eb="479">
      <t>ハイスイ</t>
    </rPh>
    <rPh sb="479" eb="480">
      <t>スイ</t>
    </rPh>
    <rPh sb="488" eb="490">
      <t>アンテイ</t>
    </rPh>
    <rPh sb="492" eb="494">
      <t>ハイスイ</t>
    </rPh>
    <rPh sb="495" eb="496">
      <t>ツト</t>
    </rPh>
    <phoneticPr fontId="4"/>
  </si>
  <si>
    <t>2. 老朽化の状況について</t>
    <phoneticPr fontId="4"/>
  </si>
  <si>
    <t>　管路については下水道の布設にあわせて老朽管の更新を実施し、概ね終了していますが、残っている老朽管については、補助事業等を活用し計画的に更新しています。
　今後は老朽化している水源・配水池・ポンプ場等の機器、設備や施設について、アセットマネジメントや点検結果に基づき修繕や施設の統廃合、広域連携も視野に入れた更新作業を行っていきます。</t>
    <phoneticPr fontId="4"/>
  </si>
  <si>
    <t>2. 老朽化の状況</t>
    <phoneticPr fontId="4"/>
  </si>
  <si>
    <t>全体総括</t>
    <rPh sb="0" eb="2">
      <t>ゼンタイ</t>
    </rPh>
    <rPh sb="2" eb="4">
      <t>ソウカツ</t>
    </rPh>
    <phoneticPr fontId="4"/>
  </si>
  <si>
    <t>　人口減少等による料金収入の減少や施設・管路等の老朽化に伴う更新投資の増大、令和6年度能登半島地震を踏まえた災害への備えの必要性の増大などにより、経営状況への悪影響が予想されます。また、料金収入については、営業関係施設の使用状況に大きく左右されるため、短期的な収益の増減も見込まれます。そのような中で、経費削減や更新投資に充てる財源を確保し、安定的な健全経営を行い、安全・安心な水道水を提供するため、施設の統廃合や料金改定等も視野に入れた経営戦略の策定を行いました。
　今後は、経営戦略の事後検証を行いながら、将来にわたり持続可能なストックマネジメントの推進や、適切な原価計算に基づく料金水準の設定をするため、公営企業法適用に取り組んで行きます。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</si>
  <si>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</si>
  <si>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</si>
  <si>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</si>
  <si>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</si>
  <si>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</si>
  <si>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</si>
  <si>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</si>
  <si>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</si>
  <si>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</si>
  <si>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</si>
  <si>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</si>
  <si>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</si>
  <si>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</si>
  <si>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</si>
  <si>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</si>
  <si>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</si>
  <si>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</si>
  <si>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</si>
  <si>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</si>
  <si>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</si>
  <si>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</si>
  <si>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</si>
  <si>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</si>
  <si>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</si>
  <si>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</si>
  <si>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</si>
  <si>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</si>
  <si>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</si>
  <si>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</si>
  <si>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</si>
  <si>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</si>
  <si>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</si>
  <si>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</si>
  <si>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</si>
  <si>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</si>
  <si>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</si>
  <si>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</si>
  <si>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</si>
  <si>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</si>
  <si>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</si>
  <si>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</si>
  <si>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</si>
  <si>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</si>
  <si>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</si>
  <si>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</si>
  <si>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</si>
  <si>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</si>
  <si>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</si>
  <si>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</si>
  <si>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</si>
  <si>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</si>
  <si>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</si>
  <si>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</si>
  <si>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</si>
  <si>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</si>
  <si>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</si>
  <si>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</si>
  <si>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</si>
  <si>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</si>
  <si>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</si>
  <si>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</si>
  <si>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</si>
  <si>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</si>
  <si>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</si>
  <si>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</si>
  <si>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磐梯町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</si>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</sst>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2.xml" />
  <Relationship Id="rId3" Type="http://schemas.openxmlformats.org/officeDocument/2006/relationships/theme" Target="theme/theme1.xml" />
  <Relationship Id="rId7"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 Id="rId9" Type="http://schemas.openxmlformats.org/officeDocument/2006/relationships/customXml" Target="../customXml/item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0.17</c:v>
                </c:pt>
                <c:pt idx="1">
                  <c:v>0.24</c:v>
                </c:pt>
                <c:pt idx="2">
                  <c:v>0.22</c:v>
                </c:pt>
                <c:pt idx="3">
                  <c:v>0.3</c:v>
                </c:pt>
                <c:pt idx="4">
                  <c:v>0.26</c:v>
                </c:pt>
              </c:numCache>
            </c:numRef>
          </c:val>
          <c:extLst>
            <c:ext xmlns:c16="http://schemas.microsoft.com/office/drawing/2014/chart" uri="{C3380CC4-5D6E-409C-BE32-E72D297353CC}">
              <c16:uniqueId val="{00000000-4C9D-4DA5-AECC-F05071F73E7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4C9D-4DA5-AECC-F05071F73E7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118.55</c:v>
                </c:pt>
                <c:pt idx="1">
                  <c:v>109.05</c:v>
                </c:pt>
                <c:pt idx="2">
                  <c:v>119.43</c:v>
                </c:pt>
                <c:pt idx="3">
                  <c:v>124.9</c:v>
                </c:pt>
                <c:pt idx="4">
                  <c:v>119.14</c:v>
                </c:pt>
              </c:numCache>
            </c:numRef>
          </c:val>
          <c:extLst>
            <c:ext xmlns:c16="http://schemas.microsoft.com/office/drawing/2014/chart" uri="{C3380CC4-5D6E-409C-BE32-E72D297353CC}">
              <c16:uniqueId val="{00000000-2A21-43AD-8466-F45DF93968D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2A21-43AD-8466-F45DF93968D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95-49A8-974A-6E8FE6D139E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95-49A8-974A-6E8FE6D139E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4F-4A10-B16F-C8CB6F230BA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4F-4A10-B16F-C8CB6F230BA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C7-4350-94A0-DB362966C07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C7-4350-94A0-DB362966C07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8C-4055-AAA9-1E23DC2F1DA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8C-4055-AAA9-1E23DC2F1DA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15.49</c:v>
                </c:pt>
                <c:pt idx="1">
                  <c:v>14.91</c:v>
                </c:pt>
                <c:pt idx="2">
                  <c:v>11.48</c:v>
                </c:pt>
                <c:pt idx="3">
                  <c:v>16.190000000000001</c:v>
                </c:pt>
                <c:pt idx="4">
                  <c:v>16.22</c:v>
                </c:pt>
              </c:numCache>
            </c:numRef>
          </c:val>
          <c:extLst>
            <c:ext xmlns:c16="http://schemas.microsoft.com/office/drawing/2014/chart" uri="{C3380CC4-5D6E-409C-BE32-E72D297353CC}">
              <c16:uniqueId val="{00000000-E3EE-4EB9-A0D3-2A4E3299012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E3EE-4EB9-A0D3-2A4E3299012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84.33</c:v>
                </c:pt>
                <c:pt idx="1">
                  <c:v>74.599999999999994</c:v>
                </c:pt>
                <c:pt idx="2">
                  <c:v>86.81</c:v>
                </c:pt>
                <c:pt idx="3">
                  <c:v>93.24</c:v>
                </c:pt>
                <c:pt idx="4">
                  <c:v>87.71</c:v>
                </c:pt>
              </c:numCache>
            </c:numRef>
          </c:val>
          <c:extLst>
            <c:ext xmlns:c16="http://schemas.microsoft.com/office/drawing/2014/chart" uri="{C3380CC4-5D6E-409C-BE32-E72D297353CC}">
              <c16:uniqueId val="{00000000-E4BD-4DDC-BB66-FF46F0D6162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E4BD-4DDC-BB66-FF46F0D6162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213.65</c:v>
                </c:pt>
                <c:pt idx="1">
                  <c:v>243.98</c:v>
                </c:pt>
                <c:pt idx="2">
                  <c:v>210.55</c:v>
                </c:pt>
                <c:pt idx="3">
                  <c:v>196.66</c:v>
                </c:pt>
                <c:pt idx="4">
                  <c:v>207.84</c:v>
                </c:pt>
              </c:numCache>
            </c:numRef>
          </c:val>
          <c:extLst>
            <c:ext xmlns:c16="http://schemas.microsoft.com/office/drawing/2014/chart" uri="{C3380CC4-5D6E-409C-BE32-E72D297353CC}">
              <c16:uniqueId val="{00000000-7DCA-4AA9-B628-A6B19943009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7DCA-4AA9-B628-A6B19943009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38.04</c:v>
                </c:pt>
                <c:pt idx="1">
                  <c:v>32.909999999999997</c:v>
                </c:pt>
                <c:pt idx="2">
                  <c:v>34.44</c:v>
                </c:pt>
                <c:pt idx="3">
                  <c:v>38.46</c:v>
                </c:pt>
                <c:pt idx="4">
                  <c:v>35.21</c:v>
                </c:pt>
              </c:numCache>
            </c:numRef>
          </c:val>
          <c:extLst>
            <c:ext xmlns:c16="http://schemas.microsoft.com/office/drawing/2014/chart" uri="{C3380CC4-5D6E-409C-BE32-E72D297353CC}">
              <c16:uniqueId val="{00000000-A65A-4E13-BA10-1708B686612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A65A-4E13-BA10-1708B686612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83.55</c:v>
                </c:pt>
                <c:pt idx="1">
                  <c:v>84.99</c:v>
                </c:pt>
                <c:pt idx="2">
                  <c:v>86.77</c:v>
                </c:pt>
                <c:pt idx="3">
                  <c:v>79.16</c:v>
                </c:pt>
                <c:pt idx="4">
                  <c:v>85.59</c:v>
                </c:pt>
              </c:numCache>
            </c:numRef>
          </c:val>
          <c:extLst>
            <c:ext xmlns:c16="http://schemas.microsoft.com/office/drawing/2014/chart" uri="{C3380CC4-5D6E-409C-BE32-E72D297353CC}">
              <c16:uniqueId val="{00000000-CA3E-40CF-937C-DD9998AB531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CA3E-40CF-937C-DD9998AB531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4" zoomScaleNormal="100" workbookViewId="0">
      <selection activeCell="BL66" sqref="BL66:BZ82"/>
    </sheetView>
  </sheetViews>
  <sheetFormatPr defaultColWidth="2.5703125" defaultRowHeight="13.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6" t="str">
        <f>データ!H6</f>
        <v>福島県　磐梯町</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7" t="s">
        <v>9</v>
      </c>
      <c r="BM7" s="68"/>
      <c r="BN7" s="68"/>
      <c r="BO7" s="68"/>
      <c r="BP7" s="68"/>
      <c r="BQ7" s="68"/>
      <c r="BR7" s="68"/>
      <c r="BS7" s="68"/>
      <c r="BT7" s="68"/>
      <c r="BU7" s="68"/>
      <c r="BV7" s="68"/>
      <c r="BW7" s="68"/>
      <c r="BX7" s="68"/>
      <c r="BY7" s="69"/>
    </row>
    <row r="8" spans="1:78" ht="18.75" customHeight="1">
      <c r="A8" s="2"/>
      <c r="B8" s="64" t="str">
        <f>データ!$I$6</f>
        <v>法非適用</v>
      </c>
      <c r="C8" s="64"/>
      <c r="D8" s="64"/>
      <c r="E8" s="64"/>
      <c r="F8" s="64"/>
      <c r="G8" s="64"/>
      <c r="H8" s="64"/>
      <c r="I8" s="64" t="str">
        <f>データ!$J$6</f>
        <v>水道事業</v>
      </c>
      <c r="J8" s="64"/>
      <c r="K8" s="64"/>
      <c r="L8" s="64"/>
      <c r="M8" s="64"/>
      <c r="N8" s="64"/>
      <c r="O8" s="64"/>
      <c r="P8" s="64" t="str">
        <f>データ!$K$6</f>
        <v>簡易水道事業</v>
      </c>
      <c r="Q8" s="64"/>
      <c r="R8" s="64"/>
      <c r="S8" s="64"/>
      <c r="T8" s="64"/>
      <c r="U8" s="64"/>
      <c r="V8" s="64"/>
      <c r="W8" s="64" t="str">
        <f>データ!$L$6</f>
        <v>D3</v>
      </c>
      <c r="X8" s="64"/>
      <c r="Y8" s="64"/>
      <c r="Z8" s="64"/>
      <c r="AA8" s="64"/>
      <c r="AB8" s="64"/>
      <c r="AC8" s="64"/>
      <c r="AD8" s="64" t="str">
        <f>データ!$M$6</f>
        <v>非設置</v>
      </c>
      <c r="AE8" s="64"/>
      <c r="AF8" s="64"/>
      <c r="AG8" s="64"/>
      <c r="AH8" s="64"/>
      <c r="AI8" s="64"/>
      <c r="AJ8" s="64"/>
      <c r="AK8" s="2"/>
      <c r="AL8" s="59">
        <f>データ!$R$6</f>
        <v>3230</v>
      </c>
      <c r="AM8" s="59"/>
      <c r="AN8" s="59"/>
      <c r="AO8" s="59"/>
      <c r="AP8" s="59"/>
      <c r="AQ8" s="59"/>
      <c r="AR8" s="59"/>
      <c r="AS8" s="59"/>
      <c r="AT8" s="35">
        <f>データ!$S$6</f>
        <v>59.77</v>
      </c>
      <c r="AU8" s="35"/>
      <c r="AV8" s="35"/>
      <c r="AW8" s="35"/>
      <c r="AX8" s="35"/>
      <c r="AY8" s="35"/>
      <c r="AZ8" s="35"/>
      <c r="BA8" s="35"/>
      <c r="BB8" s="35">
        <f>データ!$T$6</f>
        <v>54.04</v>
      </c>
      <c r="BC8" s="35"/>
      <c r="BD8" s="35"/>
      <c r="BE8" s="35"/>
      <c r="BF8" s="35"/>
      <c r="BG8" s="35"/>
      <c r="BH8" s="35"/>
      <c r="BI8" s="35"/>
      <c r="BJ8" s="3"/>
      <c r="BK8" s="3"/>
      <c r="BL8" s="60" t="s">
        <v>10</v>
      </c>
      <c r="BM8" s="61"/>
      <c r="BN8" s="62" t="s">
        <v>11</v>
      </c>
      <c r="BO8" s="62"/>
      <c r="BP8" s="62"/>
      <c r="BQ8" s="62"/>
      <c r="BR8" s="62"/>
      <c r="BS8" s="62"/>
      <c r="BT8" s="62"/>
      <c r="BU8" s="62"/>
      <c r="BV8" s="62"/>
      <c r="BW8" s="62"/>
      <c r="BX8" s="62"/>
      <c r="BY8" s="63"/>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46" t="s">
        <v>19</v>
      </c>
      <c r="BM9" s="47"/>
      <c r="BN9" s="48" t="s">
        <v>20</v>
      </c>
      <c r="BO9" s="48"/>
      <c r="BP9" s="48"/>
      <c r="BQ9" s="48"/>
      <c r="BR9" s="48"/>
      <c r="BS9" s="48"/>
      <c r="BT9" s="48"/>
      <c r="BU9" s="48"/>
      <c r="BV9" s="48"/>
      <c r="BW9" s="48"/>
      <c r="BX9" s="48"/>
      <c r="BY9" s="49"/>
    </row>
    <row r="10" spans="1:78" ht="18.75" customHeight="1">
      <c r="A10" s="2"/>
      <c r="B10" s="35" t="str">
        <f>データ!$N$6</f>
        <v>-</v>
      </c>
      <c r="C10" s="35"/>
      <c r="D10" s="35"/>
      <c r="E10" s="35"/>
      <c r="F10" s="35"/>
      <c r="G10" s="35"/>
      <c r="H10" s="35"/>
      <c r="I10" s="35" t="str">
        <f>データ!$O$6</f>
        <v>該当数値なし</v>
      </c>
      <c r="J10" s="35"/>
      <c r="K10" s="35"/>
      <c r="L10" s="35"/>
      <c r="M10" s="35"/>
      <c r="N10" s="35"/>
      <c r="O10" s="35"/>
      <c r="P10" s="35">
        <f>データ!$P$6</f>
        <v>98.65</v>
      </c>
      <c r="Q10" s="35"/>
      <c r="R10" s="35"/>
      <c r="S10" s="35"/>
      <c r="T10" s="35"/>
      <c r="U10" s="35"/>
      <c r="V10" s="35"/>
      <c r="W10" s="59">
        <f>データ!$Q$6</f>
        <v>3208</v>
      </c>
      <c r="X10" s="59"/>
      <c r="Y10" s="59"/>
      <c r="Z10" s="59"/>
      <c r="AA10" s="59"/>
      <c r="AB10" s="59"/>
      <c r="AC10" s="59"/>
      <c r="AD10" s="2"/>
      <c r="AE10" s="2"/>
      <c r="AF10" s="2"/>
      <c r="AG10" s="2"/>
      <c r="AH10" s="2"/>
      <c r="AI10" s="2"/>
      <c r="AJ10" s="2"/>
      <c r="AK10" s="2"/>
      <c r="AL10" s="59">
        <f>データ!$U$6</f>
        <v>3136</v>
      </c>
      <c r="AM10" s="59"/>
      <c r="AN10" s="59"/>
      <c r="AO10" s="59"/>
      <c r="AP10" s="59"/>
      <c r="AQ10" s="59"/>
      <c r="AR10" s="59"/>
      <c r="AS10" s="59"/>
      <c r="AT10" s="35">
        <f>データ!$V$6</f>
        <v>36.06</v>
      </c>
      <c r="AU10" s="35"/>
      <c r="AV10" s="35"/>
      <c r="AW10" s="35"/>
      <c r="AX10" s="35"/>
      <c r="AY10" s="35"/>
      <c r="AZ10" s="35"/>
      <c r="BA10" s="35"/>
      <c r="BB10" s="35">
        <f>データ!$W$6</f>
        <v>86.97</v>
      </c>
      <c r="BC10" s="35"/>
      <c r="BD10" s="35"/>
      <c r="BE10" s="35"/>
      <c r="BF10" s="35"/>
      <c r="BG10" s="35"/>
      <c r="BH10" s="35"/>
      <c r="BI10" s="35"/>
      <c r="BJ10" s="2"/>
      <c r="BK10" s="2"/>
      <c r="BL10" s="50" t="s">
        <v>21</v>
      </c>
      <c r="BM10" s="51"/>
      <c r="BN10" s="52" t="s">
        <v>22</v>
      </c>
      <c r="BO10" s="52"/>
      <c r="BP10" s="52"/>
      <c r="BQ10" s="52"/>
      <c r="BR10" s="52"/>
      <c r="BS10" s="52"/>
      <c r="BT10" s="52"/>
      <c r="BU10" s="52"/>
      <c r="BV10" s="52"/>
      <c r="BW10" s="52"/>
      <c r="BX10" s="52"/>
      <c r="BY10" s="5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29" t="s">
        <v>25</v>
      </c>
      <c r="BM14" s="30"/>
      <c r="BN14" s="30"/>
      <c r="BO14" s="30"/>
      <c r="BP14" s="30"/>
      <c r="BQ14" s="30"/>
      <c r="BR14" s="30"/>
      <c r="BS14" s="30"/>
      <c r="BT14" s="30"/>
      <c r="BU14" s="30"/>
      <c r="BV14" s="30"/>
      <c r="BW14" s="30"/>
      <c r="BX14" s="30"/>
      <c r="BY14" s="30"/>
      <c r="BZ14" s="31"/>
    </row>
    <row r="15" spans="1:78" ht="13.5" customHeight="1">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2"/>
      <c r="BM15" s="33"/>
      <c r="BN15" s="33"/>
      <c r="BO15" s="33"/>
      <c r="BP15" s="33"/>
      <c r="BQ15" s="33"/>
      <c r="BR15" s="33"/>
      <c r="BS15" s="33"/>
      <c r="BT15" s="33"/>
      <c r="BU15" s="33"/>
      <c r="BV15" s="33"/>
      <c r="BW15" s="33"/>
      <c r="BX15" s="33"/>
      <c r="BY15" s="33"/>
      <c r="BZ15" s="34"/>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6" t="s">
        <v>26</v>
      </c>
      <c r="BM16" s="37"/>
      <c r="BN16" s="37"/>
      <c r="BO16" s="37"/>
      <c r="BP16" s="37"/>
      <c r="BQ16" s="37"/>
      <c r="BR16" s="37"/>
      <c r="BS16" s="37"/>
      <c r="BT16" s="37"/>
      <c r="BU16" s="37"/>
      <c r="BV16" s="37"/>
      <c r="BW16" s="37"/>
      <c r="BX16" s="37"/>
      <c r="BY16" s="37"/>
      <c r="BZ16" s="38"/>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6"/>
      <c r="BM17" s="37"/>
      <c r="BN17" s="37"/>
      <c r="BO17" s="37"/>
      <c r="BP17" s="37"/>
      <c r="BQ17" s="37"/>
      <c r="BR17" s="37"/>
      <c r="BS17" s="37"/>
      <c r="BT17" s="37"/>
      <c r="BU17" s="37"/>
      <c r="BV17" s="37"/>
      <c r="BW17" s="37"/>
      <c r="BX17" s="37"/>
      <c r="BY17" s="37"/>
      <c r="BZ17" s="38"/>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6"/>
      <c r="BM18" s="37"/>
      <c r="BN18" s="37"/>
      <c r="BO18" s="37"/>
      <c r="BP18" s="37"/>
      <c r="BQ18" s="37"/>
      <c r="BR18" s="37"/>
      <c r="BS18" s="37"/>
      <c r="BT18" s="37"/>
      <c r="BU18" s="37"/>
      <c r="BV18" s="37"/>
      <c r="BW18" s="37"/>
      <c r="BX18" s="37"/>
      <c r="BY18" s="37"/>
      <c r="BZ18" s="38"/>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6"/>
      <c r="BM19" s="37"/>
      <c r="BN19" s="37"/>
      <c r="BO19" s="37"/>
      <c r="BP19" s="37"/>
      <c r="BQ19" s="37"/>
      <c r="BR19" s="37"/>
      <c r="BS19" s="37"/>
      <c r="BT19" s="37"/>
      <c r="BU19" s="37"/>
      <c r="BV19" s="37"/>
      <c r="BW19" s="37"/>
      <c r="BX19" s="37"/>
      <c r="BY19" s="37"/>
      <c r="BZ19" s="38"/>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6"/>
      <c r="BM20" s="37"/>
      <c r="BN20" s="37"/>
      <c r="BO20" s="37"/>
      <c r="BP20" s="37"/>
      <c r="BQ20" s="37"/>
      <c r="BR20" s="37"/>
      <c r="BS20" s="37"/>
      <c r="BT20" s="37"/>
      <c r="BU20" s="37"/>
      <c r="BV20" s="37"/>
      <c r="BW20" s="37"/>
      <c r="BX20" s="37"/>
      <c r="BY20" s="37"/>
      <c r="BZ20" s="38"/>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6"/>
      <c r="BM21" s="37"/>
      <c r="BN21" s="37"/>
      <c r="BO21" s="37"/>
      <c r="BP21" s="37"/>
      <c r="BQ21" s="37"/>
      <c r="BR21" s="37"/>
      <c r="BS21" s="37"/>
      <c r="BT21" s="37"/>
      <c r="BU21" s="37"/>
      <c r="BV21" s="37"/>
      <c r="BW21" s="37"/>
      <c r="BX21" s="37"/>
      <c r="BY21" s="37"/>
      <c r="BZ21" s="38"/>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6"/>
      <c r="BM22" s="37"/>
      <c r="BN22" s="37"/>
      <c r="BO22" s="37"/>
      <c r="BP22" s="37"/>
      <c r="BQ22" s="37"/>
      <c r="BR22" s="37"/>
      <c r="BS22" s="37"/>
      <c r="BT22" s="37"/>
      <c r="BU22" s="37"/>
      <c r="BV22" s="37"/>
      <c r="BW22" s="37"/>
      <c r="BX22" s="37"/>
      <c r="BY22" s="37"/>
      <c r="BZ22" s="38"/>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6"/>
      <c r="BM23" s="37"/>
      <c r="BN23" s="37"/>
      <c r="BO23" s="37"/>
      <c r="BP23" s="37"/>
      <c r="BQ23" s="37"/>
      <c r="BR23" s="37"/>
      <c r="BS23" s="37"/>
      <c r="BT23" s="37"/>
      <c r="BU23" s="37"/>
      <c r="BV23" s="37"/>
      <c r="BW23" s="37"/>
      <c r="BX23" s="37"/>
      <c r="BY23" s="37"/>
      <c r="BZ23" s="38"/>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6"/>
      <c r="BM24" s="37"/>
      <c r="BN24" s="37"/>
      <c r="BO24" s="37"/>
      <c r="BP24" s="37"/>
      <c r="BQ24" s="37"/>
      <c r="BR24" s="37"/>
      <c r="BS24" s="37"/>
      <c r="BT24" s="37"/>
      <c r="BU24" s="37"/>
      <c r="BV24" s="37"/>
      <c r="BW24" s="37"/>
      <c r="BX24" s="37"/>
      <c r="BY24" s="37"/>
      <c r="BZ24" s="38"/>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6"/>
      <c r="BM25" s="37"/>
      <c r="BN25" s="37"/>
      <c r="BO25" s="37"/>
      <c r="BP25" s="37"/>
      <c r="BQ25" s="37"/>
      <c r="BR25" s="37"/>
      <c r="BS25" s="37"/>
      <c r="BT25" s="37"/>
      <c r="BU25" s="37"/>
      <c r="BV25" s="37"/>
      <c r="BW25" s="37"/>
      <c r="BX25" s="37"/>
      <c r="BY25" s="37"/>
      <c r="BZ25" s="38"/>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6"/>
      <c r="BM26" s="37"/>
      <c r="BN26" s="37"/>
      <c r="BO26" s="37"/>
      <c r="BP26" s="37"/>
      <c r="BQ26" s="37"/>
      <c r="BR26" s="37"/>
      <c r="BS26" s="37"/>
      <c r="BT26" s="37"/>
      <c r="BU26" s="37"/>
      <c r="BV26" s="37"/>
      <c r="BW26" s="37"/>
      <c r="BX26" s="37"/>
      <c r="BY26" s="37"/>
      <c r="BZ26" s="38"/>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6"/>
      <c r="BM27" s="37"/>
      <c r="BN27" s="37"/>
      <c r="BO27" s="37"/>
      <c r="BP27" s="37"/>
      <c r="BQ27" s="37"/>
      <c r="BR27" s="37"/>
      <c r="BS27" s="37"/>
      <c r="BT27" s="37"/>
      <c r="BU27" s="37"/>
      <c r="BV27" s="37"/>
      <c r="BW27" s="37"/>
      <c r="BX27" s="37"/>
      <c r="BY27" s="37"/>
      <c r="BZ27" s="38"/>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6"/>
      <c r="BM28" s="37"/>
      <c r="BN28" s="37"/>
      <c r="BO28" s="37"/>
      <c r="BP28" s="37"/>
      <c r="BQ28" s="37"/>
      <c r="BR28" s="37"/>
      <c r="BS28" s="37"/>
      <c r="BT28" s="37"/>
      <c r="BU28" s="37"/>
      <c r="BV28" s="37"/>
      <c r="BW28" s="37"/>
      <c r="BX28" s="37"/>
      <c r="BY28" s="37"/>
      <c r="BZ28" s="38"/>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6"/>
      <c r="BM29" s="37"/>
      <c r="BN29" s="37"/>
      <c r="BO29" s="37"/>
      <c r="BP29" s="37"/>
      <c r="BQ29" s="37"/>
      <c r="BR29" s="37"/>
      <c r="BS29" s="37"/>
      <c r="BT29" s="37"/>
      <c r="BU29" s="37"/>
      <c r="BV29" s="37"/>
      <c r="BW29" s="37"/>
      <c r="BX29" s="37"/>
      <c r="BY29" s="37"/>
      <c r="BZ29" s="38"/>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6"/>
      <c r="BM30" s="37"/>
      <c r="BN30" s="37"/>
      <c r="BO30" s="37"/>
      <c r="BP30" s="37"/>
      <c r="BQ30" s="37"/>
      <c r="BR30" s="37"/>
      <c r="BS30" s="37"/>
      <c r="BT30" s="37"/>
      <c r="BU30" s="37"/>
      <c r="BV30" s="37"/>
      <c r="BW30" s="37"/>
      <c r="BX30" s="37"/>
      <c r="BY30" s="37"/>
      <c r="BZ30" s="38"/>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6"/>
      <c r="BM31" s="37"/>
      <c r="BN31" s="37"/>
      <c r="BO31" s="37"/>
      <c r="BP31" s="37"/>
      <c r="BQ31" s="37"/>
      <c r="BR31" s="37"/>
      <c r="BS31" s="37"/>
      <c r="BT31" s="37"/>
      <c r="BU31" s="37"/>
      <c r="BV31" s="37"/>
      <c r="BW31" s="37"/>
      <c r="BX31" s="37"/>
      <c r="BY31" s="37"/>
      <c r="BZ31" s="38"/>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6"/>
      <c r="BM32" s="37"/>
      <c r="BN32" s="37"/>
      <c r="BO32" s="37"/>
      <c r="BP32" s="37"/>
      <c r="BQ32" s="37"/>
      <c r="BR32" s="37"/>
      <c r="BS32" s="37"/>
      <c r="BT32" s="37"/>
      <c r="BU32" s="37"/>
      <c r="BV32" s="37"/>
      <c r="BW32" s="37"/>
      <c r="BX32" s="37"/>
      <c r="BY32" s="37"/>
      <c r="BZ32" s="38"/>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6"/>
      <c r="BM33" s="37"/>
      <c r="BN33" s="37"/>
      <c r="BO33" s="37"/>
      <c r="BP33" s="37"/>
      <c r="BQ33" s="37"/>
      <c r="BR33" s="37"/>
      <c r="BS33" s="37"/>
      <c r="BT33" s="37"/>
      <c r="BU33" s="37"/>
      <c r="BV33" s="37"/>
      <c r="BW33" s="37"/>
      <c r="BX33" s="37"/>
      <c r="BY33" s="37"/>
      <c r="BZ33" s="38"/>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6"/>
      <c r="BM34" s="37"/>
      <c r="BN34" s="37"/>
      <c r="BO34" s="37"/>
      <c r="BP34" s="37"/>
      <c r="BQ34" s="37"/>
      <c r="BR34" s="37"/>
      <c r="BS34" s="37"/>
      <c r="BT34" s="37"/>
      <c r="BU34" s="37"/>
      <c r="BV34" s="37"/>
      <c r="BW34" s="37"/>
      <c r="BX34" s="37"/>
      <c r="BY34" s="37"/>
      <c r="BZ34" s="38"/>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6"/>
      <c r="BM35" s="37"/>
      <c r="BN35" s="37"/>
      <c r="BO35" s="37"/>
      <c r="BP35" s="37"/>
      <c r="BQ35" s="37"/>
      <c r="BR35" s="37"/>
      <c r="BS35" s="37"/>
      <c r="BT35" s="37"/>
      <c r="BU35" s="37"/>
      <c r="BV35" s="37"/>
      <c r="BW35" s="37"/>
      <c r="BX35" s="37"/>
      <c r="BY35" s="37"/>
      <c r="BZ35" s="38"/>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6"/>
      <c r="BM36" s="37"/>
      <c r="BN36" s="37"/>
      <c r="BO36" s="37"/>
      <c r="BP36" s="37"/>
      <c r="BQ36" s="37"/>
      <c r="BR36" s="37"/>
      <c r="BS36" s="37"/>
      <c r="BT36" s="37"/>
      <c r="BU36" s="37"/>
      <c r="BV36" s="37"/>
      <c r="BW36" s="37"/>
      <c r="BX36" s="37"/>
      <c r="BY36" s="37"/>
      <c r="BZ36" s="38"/>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6"/>
      <c r="BM37" s="37"/>
      <c r="BN37" s="37"/>
      <c r="BO37" s="37"/>
      <c r="BP37" s="37"/>
      <c r="BQ37" s="37"/>
      <c r="BR37" s="37"/>
      <c r="BS37" s="37"/>
      <c r="BT37" s="37"/>
      <c r="BU37" s="37"/>
      <c r="BV37" s="37"/>
      <c r="BW37" s="37"/>
      <c r="BX37" s="37"/>
      <c r="BY37" s="37"/>
      <c r="BZ37" s="38"/>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6"/>
      <c r="BM38" s="37"/>
      <c r="BN38" s="37"/>
      <c r="BO38" s="37"/>
      <c r="BP38" s="37"/>
      <c r="BQ38" s="37"/>
      <c r="BR38" s="37"/>
      <c r="BS38" s="37"/>
      <c r="BT38" s="37"/>
      <c r="BU38" s="37"/>
      <c r="BV38" s="37"/>
      <c r="BW38" s="37"/>
      <c r="BX38" s="37"/>
      <c r="BY38" s="37"/>
      <c r="BZ38" s="38"/>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6"/>
      <c r="BM39" s="37"/>
      <c r="BN39" s="37"/>
      <c r="BO39" s="37"/>
      <c r="BP39" s="37"/>
      <c r="BQ39" s="37"/>
      <c r="BR39" s="37"/>
      <c r="BS39" s="37"/>
      <c r="BT39" s="37"/>
      <c r="BU39" s="37"/>
      <c r="BV39" s="37"/>
      <c r="BW39" s="37"/>
      <c r="BX39" s="37"/>
      <c r="BY39" s="37"/>
      <c r="BZ39" s="38"/>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6"/>
      <c r="BM40" s="37"/>
      <c r="BN40" s="37"/>
      <c r="BO40" s="37"/>
      <c r="BP40" s="37"/>
      <c r="BQ40" s="37"/>
      <c r="BR40" s="37"/>
      <c r="BS40" s="37"/>
      <c r="BT40" s="37"/>
      <c r="BU40" s="37"/>
      <c r="BV40" s="37"/>
      <c r="BW40" s="37"/>
      <c r="BX40" s="37"/>
      <c r="BY40" s="37"/>
      <c r="BZ40" s="38"/>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6"/>
      <c r="BM41" s="37"/>
      <c r="BN41" s="37"/>
      <c r="BO41" s="37"/>
      <c r="BP41" s="37"/>
      <c r="BQ41" s="37"/>
      <c r="BR41" s="37"/>
      <c r="BS41" s="37"/>
      <c r="BT41" s="37"/>
      <c r="BU41" s="37"/>
      <c r="BV41" s="37"/>
      <c r="BW41" s="37"/>
      <c r="BX41" s="37"/>
      <c r="BY41" s="37"/>
      <c r="BZ41" s="38"/>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6"/>
      <c r="BM42" s="37"/>
      <c r="BN42" s="37"/>
      <c r="BO42" s="37"/>
      <c r="BP42" s="37"/>
      <c r="BQ42" s="37"/>
      <c r="BR42" s="37"/>
      <c r="BS42" s="37"/>
      <c r="BT42" s="37"/>
      <c r="BU42" s="37"/>
      <c r="BV42" s="37"/>
      <c r="BW42" s="37"/>
      <c r="BX42" s="37"/>
      <c r="BY42" s="37"/>
      <c r="BZ42" s="38"/>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6"/>
      <c r="BM43" s="37"/>
      <c r="BN43" s="37"/>
      <c r="BO43" s="37"/>
      <c r="BP43" s="37"/>
      <c r="BQ43" s="37"/>
      <c r="BR43" s="37"/>
      <c r="BS43" s="37"/>
      <c r="BT43" s="37"/>
      <c r="BU43" s="37"/>
      <c r="BV43" s="37"/>
      <c r="BW43" s="37"/>
      <c r="BX43" s="37"/>
      <c r="BY43" s="37"/>
      <c r="BZ43" s="38"/>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27</v>
      </c>
      <c r="BM45" s="30"/>
      <c r="BN45" s="30"/>
      <c r="BO45" s="30"/>
      <c r="BP45" s="30"/>
      <c r="BQ45" s="30"/>
      <c r="BR45" s="30"/>
      <c r="BS45" s="30"/>
      <c r="BT45" s="30"/>
      <c r="BU45" s="30"/>
      <c r="BV45" s="30"/>
      <c r="BW45" s="30"/>
      <c r="BX45" s="30"/>
      <c r="BY45" s="30"/>
      <c r="BZ45" s="31"/>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6" t="s">
        <v>28</v>
      </c>
      <c r="BM47" s="37"/>
      <c r="BN47" s="37"/>
      <c r="BO47" s="37"/>
      <c r="BP47" s="37"/>
      <c r="BQ47" s="37"/>
      <c r="BR47" s="37"/>
      <c r="BS47" s="37"/>
      <c r="BT47" s="37"/>
      <c r="BU47" s="37"/>
      <c r="BV47" s="37"/>
      <c r="BW47" s="37"/>
      <c r="BX47" s="37"/>
      <c r="BY47" s="37"/>
      <c r="BZ47" s="38"/>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6"/>
      <c r="BM48" s="37"/>
      <c r="BN48" s="37"/>
      <c r="BO48" s="37"/>
      <c r="BP48" s="37"/>
      <c r="BQ48" s="37"/>
      <c r="BR48" s="37"/>
      <c r="BS48" s="37"/>
      <c r="BT48" s="37"/>
      <c r="BU48" s="37"/>
      <c r="BV48" s="37"/>
      <c r="BW48" s="37"/>
      <c r="BX48" s="37"/>
      <c r="BY48" s="37"/>
      <c r="BZ48" s="38"/>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6"/>
      <c r="BM49" s="37"/>
      <c r="BN49" s="37"/>
      <c r="BO49" s="37"/>
      <c r="BP49" s="37"/>
      <c r="BQ49" s="37"/>
      <c r="BR49" s="37"/>
      <c r="BS49" s="37"/>
      <c r="BT49" s="37"/>
      <c r="BU49" s="37"/>
      <c r="BV49" s="37"/>
      <c r="BW49" s="37"/>
      <c r="BX49" s="37"/>
      <c r="BY49" s="37"/>
      <c r="BZ49" s="38"/>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6"/>
      <c r="BM50" s="37"/>
      <c r="BN50" s="37"/>
      <c r="BO50" s="37"/>
      <c r="BP50" s="37"/>
      <c r="BQ50" s="37"/>
      <c r="BR50" s="37"/>
      <c r="BS50" s="37"/>
      <c r="BT50" s="37"/>
      <c r="BU50" s="37"/>
      <c r="BV50" s="37"/>
      <c r="BW50" s="37"/>
      <c r="BX50" s="37"/>
      <c r="BY50" s="37"/>
      <c r="BZ50" s="38"/>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6"/>
      <c r="BM51" s="37"/>
      <c r="BN51" s="37"/>
      <c r="BO51" s="37"/>
      <c r="BP51" s="37"/>
      <c r="BQ51" s="37"/>
      <c r="BR51" s="37"/>
      <c r="BS51" s="37"/>
      <c r="BT51" s="37"/>
      <c r="BU51" s="37"/>
      <c r="BV51" s="37"/>
      <c r="BW51" s="37"/>
      <c r="BX51" s="37"/>
      <c r="BY51" s="37"/>
      <c r="BZ51" s="38"/>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6"/>
      <c r="BM52" s="37"/>
      <c r="BN52" s="37"/>
      <c r="BO52" s="37"/>
      <c r="BP52" s="37"/>
      <c r="BQ52" s="37"/>
      <c r="BR52" s="37"/>
      <c r="BS52" s="37"/>
      <c r="BT52" s="37"/>
      <c r="BU52" s="37"/>
      <c r="BV52" s="37"/>
      <c r="BW52" s="37"/>
      <c r="BX52" s="37"/>
      <c r="BY52" s="37"/>
      <c r="BZ52" s="38"/>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6"/>
      <c r="BM53" s="37"/>
      <c r="BN53" s="37"/>
      <c r="BO53" s="37"/>
      <c r="BP53" s="37"/>
      <c r="BQ53" s="37"/>
      <c r="BR53" s="37"/>
      <c r="BS53" s="37"/>
      <c r="BT53" s="37"/>
      <c r="BU53" s="37"/>
      <c r="BV53" s="37"/>
      <c r="BW53" s="37"/>
      <c r="BX53" s="37"/>
      <c r="BY53" s="37"/>
      <c r="BZ53" s="38"/>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6"/>
      <c r="BM54" s="37"/>
      <c r="BN54" s="37"/>
      <c r="BO54" s="37"/>
      <c r="BP54" s="37"/>
      <c r="BQ54" s="37"/>
      <c r="BR54" s="37"/>
      <c r="BS54" s="37"/>
      <c r="BT54" s="37"/>
      <c r="BU54" s="37"/>
      <c r="BV54" s="37"/>
      <c r="BW54" s="37"/>
      <c r="BX54" s="37"/>
      <c r="BY54" s="37"/>
      <c r="BZ54" s="38"/>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6"/>
      <c r="BM55" s="37"/>
      <c r="BN55" s="37"/>
      <c r="BO55" s="37"/>
      <c r="BP55" s="37"/>
      <c r="BQ55" s="37"/>
      <c r="BR55" s="37"/>
      <c r="BS55" s="37"/>
      <c r="BT55" s="37"/>
      <c r="BU55" s="37"/>
      <c r="BV55" s="37"/>
      <c r="BW55" s="37"/>
      <c r="BX55" s="37"/>
      <c r="BY55" s="37"/>
      <c r="BZ55" s="38"/>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6"/>
      <c r="BM56" s="37"/>
      <c r="BN56" s="37"/>
      <c r="BO56" s="37"/>
      <c r="BP56" s="37"/>
      <c r="BQ56" s="37"/>
      <c r="BR56" s="37"/>
      <c r="BS56" s="37"/>
      <c r="BT56" s="37"/>
      <c r="BU56" s="37"/>
      <c r="BV56" s="37"/>
      <c r="BW56" s="37"/>
      <c r="BX56" s="37"/>
      <c r="BY56" s="37"/>
      <c r="BZ56" s="38"/>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6"/>
      <c r="BM57" s="37"/>
      <c r="BN57" s="37"/>
      <c r="BO57" s="37"/>
      <c r="BP57" s="37"/>
      <c r="BQ57" s="37"/>
      <c r="BR57" s="37"/>
      <c r="BS57" s="37"/>
      <c r="BT57" s="37"/>
      <c r="BU57" s="37"/>
      <c r="BV57" s="37"/>
      <c r="BW57" s="37"/>
      <c r="BX57" s="37"/>
      <c r="BY57" s="37"/>
      <c r="BZ57" s="38"/>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6"/>
      <c r="BM58" s="37"/>
      <c r="BN58" s="37"/>
      <c r="BO58" s="37"/>
      <c r="BP58" s="37"/>
      <c r="BQ58" s="37"/>
      <c r="BR58" s="37"/>
      <c r="BS58" s="37"/>
      <c r="BT58" s="37"/>
      <c r="BU58" s="37"/>
      <c r="BV58" s="37"/>
      <c r="BW58" s="37"/>
      <c r="BX58" s="37"/>
      <c r="BY58" s="37"/>
      <c r="BZ58" s="38"/>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6"/>
      <c r="BM59" s="37"/>
      <c r="BN59" s="37"/>
      <c r="BO59" s="37"/>
      <c r="BP59" s="37"/>
      <c r="BQ59" s="37"/>
      <c r="BR59" s="37"/>
      <c r="BS59" s="37"/>
      <c r="BT59" s="37"/>
      <c r="BU59" s="37"/>
      <c r="BV59" s="37"/>
      <c r="BW59" s="37"/>
      <c r="BX59" s="37"/>
      <c r="BY59" s="37"/>
      <c r="BZ59" s="38"/>
    </row>
    <row r="60" spans="1:78" ht="13.5" customHeight="1">
      <c r="A60" s="2"/>
      <c r="B60" s="42" t="s">
        <v>29</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6"/>
      <c r="BM60" s="37"/>
      <c r="BN60" s="37"/>
      <c r="BO60" s="37"/>
      <c r="BP60" s="37"/>
      <c r="BQ60" s="37"/>
      <c r="BR60" s="37"/>
      <c r="BS60" s="37"/>
      <c r="BT60" s="37"/>
      <c r="BU60" s="37"/>
      <c r="BV60" s="37"/>
      <c r="BW60" s="37"/>
      <c r="BX60" s="37"/>
      <c r="BY60" s="37"/>
      <c r="BZ60" s="38"/>
    </row>
    <row r="61" spans="1:78" ht="13.5" customHeight="1">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6"/>
      <c r="BM61" s="37"/>
      <c r="BN61" s="37"/>
      <c r="BO61" s="37"/>
      <c r="BP61" s="37"/>
      <c r="BQ61" s="37"/>
      <c r="BR61" s="37"/>
      <c r="BS61" s="37"/>
      <c r="BT61" s="37"/>
      <c r="BU61" s="37"/>
      <c r="BV61" s="37"/>
      <c r="BW61" s="37"/>
      <c r="BX61" s="37"/>
      <c r="BY61" s="37"/>
      <c r="BZ61" s="38"/>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6"/>
      <c r="BM62" s="37"/>
      <c r="BN62" s="37"/>
      <c r="BO62" s="37"/>
      <c r="BP62" s="37"/>
      <c r="BQ62" s="37"/>
      <c r="BR62" s="37"/>
      <c r="BS62" s="37"/>
      <c r="BT62" s="37"/>
      <c r="BU62" s="37"/>
      <c r="BV62" s="37"/>
      <c r="BW62" s="37"/>
      <c r="BX62" s="37"/>
      <c r="BY62" s="37"/>
      <c r="BZ62" s="38"/>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30</v>
      </c>
      <c r="BM64" s="30"/>
      <c r="BN64" s="30"/>
      <c r="BO64" s="30"/>
      <c r="BP64" s="30"/>
      <c r="BQ64" s="30"/>
      <c r="BR64" s="30"/>
      <c r="BS64" s="30"/>
      <c r="BT64" s="30"/>
      <c r="BU64" s="30"/>
      <c r="BV64" s="30"/>
      <c r="BW64" s="30"/>
      <c r="BX64" s="30"/>
      <c r="BY64" s="30"/>
      <c r="BZ64" s="31"/>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6" t="s">
        <v>31</v>
      </c>
      <c r="BM66" s="37"/>
      <c r="BN66" s="37"/>
      <c r="BO66" s="37"/>
      <c r="BP66" s="37"/>
      <c r="BQ66" s="37"/>
      <c r="BR66" s="37"/>
      <c r="BS66" s="37"/>
      <c r="BT66" s="37"/>
      <c r="BU66" s="37"/>
      <c r="BV66" s="37"/>
      <c r="BW66" s="37"/>
      <c r="BX66" s="37"/>
      <c r="BY66" s="37"/>
      <c r="BZ66" s="38"/>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6"/>
      <c r="BM67" s="37"/>
      <c r="BN67" s="37"/>
      <c r="BO67" s="37"/>
      <c r="BP67" s="37"/>
      <c r="BQ67" s="37"/>
      <c r="BR67" s="37"/>
      <c r="BS67" s="37"/>
      <c r="BT67" s="37"/>
      <c r="BU67" s="37"/>
      <c r="BV67" s="37"/>
      <c r="BW67" s="37"/>
      <c r="BX67" s="37"/>
      <c r="BY67" s="37"/>
      <c r="BZ67" s="38"/>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6"/>
      <c r="BM68" s="37"/>
      <c r="BN68" s="37"/>
      <c r="BO68" s="37"/>
      <c r="BP68" s="37"/>
      <c r="BQ68" s="37"/>
      <c r="BR68" s="37"/>
      <c r="BS68" s="37"/>
      <c r="BT68" s="37"/>
      <c r="BU68" s="37"/>
      <c r="BV68" s="37"/>
      <c r="BW68" s="37"/>
      <c r="BX68" s="37"/>
      <c r="BY68" s="37"/>
      <c r="BZ68" s="38"/>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6"/>
      <c r="BM69" s="37"/>
      <c r="BN69" s="37"/>
      <c r="BO69" s="37"/>
      <c r="BP69" s="37"/>
      <c r="BQ69" s="37"/>
      <c r="BR69" s="37"/>
      <c r="BS69" s="37"/>
      <c r="BT69" s="37"/>
      <c r="BU69" s="37"/>
      <c r="BV69" s="37"/>
      <c r="BW69" s="37"/>
      <c r="BX69" s="37"/>
      <c r="BY69" s="37"/>
      <c r="BZ69" s="38"/>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6"/>
      <c r="BM70" s="37"/>
      <c r="BN70" s="37"/>
      <c r="BO70" s="37"/>
      <c r="BP70" s="37"/>
      <c r="BQ70" s="37"/>
      <c r="BR70" s="37"/>
      <c r="BS70" s="37"/>
      <c r="BT70" s="37"/>
      <c r="BU70" s="37"/>
      <c r="BV70" s="37"/>
      <c r="BW70" s="37"/>
      <c r="BX70" s="37"/>
      <c r="BY70" s="37"/>
      <c r="BZ70" s="38"/>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6"/>
      <c r="BM71" s="37"/>
      <c r="BN71" s="37"/>
      <c r="BO71" s="37"/>
      <c r="BP71" s="37"/>
      <c r="BQ71" s="37"/>
      <c r="BR71" s="37"/>
      <c r="BS71" s="37"/>
      <c r="BT71" s="37"/>
      <c r="BU71" s="37"/>
      <c r="BV71" s="37"/>
      <c r="BW71" s="37"/>
      <c r="BX71" s="37"/>
      <c r="BY71" s="37"/>
      <c r="BZ71" s="38"/>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6"/>
      <c r="BM72" s="37"/>
      <c r="BN72" s="37"/>
      <c r="BO72" s="37"/>
      <c r="BP72" s="37"/>
      <c r="BQ72" s="37"/>
      <c r="BR72" s="37"/>
      <c r="BS72" s="37"/>
      <c r="BT72" s="37"/>
      <c r="BU72" s="37"/>
      <c r="BV72" s="37"/>
      <c r="BW72" s="37"/>
      <c r="BX72" s="37"/>
      <c r="BY72" s="37"/>
      <c r="BZ72" s="38"/>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6"/>
      <c r="BM73" s="37"/>
      <c r="BN73" s="37"/>
      <c r="BO73" s="37"/>
      <c r="BP73" s="37"/>
      <c r="BQ73" s="37"/>
      <c r="BR73" s="37"/>
      <c r="BS73" s="37"/>
      <c r="BT73" s="37"/>
      <c r="BU73" s="37"/>
      <c r="BV73" s="37"/>
      <c r="BW73" s="37"/>
      <c r="BX73" s="37"/>
      <c r="BY73" s="37"/>
      <c r="BZ73" s="38"/>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6"/>
      <c r="BM74" s="37"/>
      <c r="BN74" s="37"/>
      <c r="BO74" s="37"/>
      <c r="BP74" s="37"/>
      <c r="BQ74" s="37"/>
      <c r="BR74" s="37"/>
      <c r="BS74" s="37"/>
      <c r="BT74" s="37"/>
      <c r="BU74" s="37"/>
      <c r="BV74" s="37"/>
      <c r="BW74" s="37"/>
      <c r="BX74" s="37"/>
      <c r="BY74" s="37"/>
      <c r="BZ74" s="38"/>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6"/>
      <c r="BM75" s="37"/>
      <c r="BN75" s="37"/>
      <c r="BO75" s="37"/>
      <c r="BP75" s="37"/>
      <c r="BQ75" s="37"/>
      <c r="BR75" s="37"/>
      <c r="BS75" s="37"/>
      <c r="BT75" s="37"/>
      <c r="BU75" s="37"/>
      <c r="BV75" s="37"/>
      <c r="BW75" s="37"/>
      <c r="BX75" s="37"/>
      <c r="BY75" s="37"/>
      <c r="BZ75" s="38"/>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6"/>
      <c r="BM76" s="37"/>
      <c r="BN76" s="37"/>
      <c r="BO76" s="37"/>
      <c r="BP76" s="37"/>
      <c r="BQ76" s="37"/>
      <c r="BR76" s="37"/>
      <c r="BS76" s="37"/>
      <c r="BT76" s="37"/>
      <c r="BU76" s="37"/>
      <c r="BV76" s="37"/>
      <c r="BW76" s="37"/>
      <c r="BX76" s="37"/>
      <c r="BY76" s="37"/>
      <c r="BZ76" s="38"/>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6"/>
      <c r="BM77" s="37"/>
      <c r="BN77" s="37"/>
      <c r="BO77" s="37"/>
      <c r="BP77" s="37"/>
      <c r="BQ77" s="37"/>
      <c r="BR77" s="37"/>
      <c r="BS77" s="37"/>
      <c r="BT77" s="37"/>
      <c r="BU77" s="37"/>
      <c r="BV77" s="37"/>
      <c r="BW77" s="37"/>
      <c r="BX77" s="37"/>
      <c r="BY77" s="37"/>
      <c r="BZ77" s="38"/>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6"/>
      <c r="BM78" s="37"/>
      <c r="BN78" s="37"/>
      <c r="BO78" s="37"/>
      <c r="BP78" s="37"/>
      <c r="BQ78" s="37"/>
      <c r="BR78" s="37"/>
      <c r="BS78" s="37"/>
      <c r="BT78" s="37"/>
      <c r="BU78" s="37"/>
      <c r="BV78" s="37"/>
      <c r="BW78" s="37"/>
      <c r="BX78" s="37"/>
      <c r="BY78" s="37"/>
      <c r="BZ78" s="38"/>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6"/>
      <c r="BM79" s="37"/>
      <c r="BN79" s="37"/>
      <c r="BO79" s="37"/>
      <c r="BP79" s="37"/>
      <c r="BQ79" s="37"/>
      <c r="BR79" s="37"/>
      <c r="BS79" s="37"/>
      <c r="BT79" s="37"/>
      <c r="BU79" s="37"/>
      <c r="BV79" s="37"/>
      <c r="BW79" s="37"/>
      <c r="BX79" s="37"/>
      <c r="BY79" s="37"/>
      <c r="BZ79" s="38"/>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6"/>
      <c r="BM80" s="37"/>
      <c r="BN80" s="37"/>
      <c r="BO80" s="37"/>
      <c r="BP80" s="37"/>
      <c r="BQ80" s="37"/>
      <c r="BR80" s="37"/>
      <c r="BS80" s="37"/>
      <c r="BT80" s="37"/>
      <c r="BU80" s="37"/>
      <c r="BV80" s="37"/>
      <c r="BW80" s="37"/>
      <c r="BX80" s="37"/>
      <c r="BY80" s="37"/>
      <c r="BZ80" s="38"/>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6"/>
      <c r="BM81" s="37"/>
      <c r="BN81" s="37"/>
      <c r="BO81" s="37"/>
      <c r="BP81" s="37"/>
      <c r="BQ81" s="37"/>
      <c r="BR81" s="37"/>
      <c r="BS81" s="37"/>
      <c r="BT81" s="37"/>
      <c r="BU81" s="37"/>
      <c r="BV81" s="37"/>
      <c r="BW81" s="37"/>
      <c r="BX81" s="37"/>
      <c r="BY81" s="37"/>
      <c r="BZ81" s="38"/>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9"/>
      <c r="BM82" s="40"/>
      <c r="BN82" s="40"/>
      <c r="BO82" s="40"/>
      <c r="BP82" s="40"/>
      <c r="BQ82" s="40"/>
      <c r="BR82" s="40"/>
      <c r="BS82" s="40"/>
      <c r="BT82" s="40"/>
      <c r="BU82" s="40"/>
      <c r="BV82" s="40"/>
      <c r="BW82" s="40"/>
      <c r="BX82" s="40"/>
      <c r="BY82" s="40"/>
      <c r="BZ82" s="41"/>
    </row>
    <row r="83" spans="1:78">
      <c r="C83" s="12"/>
    </row>
    <row r="84" spans="1:78" hidden="1">
      <c r="B84" s="13" t="s">
        <v>32</v>
      </c>
      <c r="C84" s="13"/>
      <c r="D84" s="13"/>
      <c r="E84" s="13" t="s">
        <v>33</v>
      </c>
      <c r="F84" s="13" t="s">
        <v>34</v>
      </c>
      <c r="G84" s="13" t="s">
        <v>35</v>
      </c>
      <c r="H84" s="13" t="s">
        <v>36</v>
      </c>
      <c r="I84" s="13" t="s">
        <v>37</v>
      </c>
      <c r="J84" s="13" t="s">
        <v>38</v>
      </c>
      <c r="K84" s="13" t="s">
        <v>39</v>
      </c>
      <c r="L84" s="13" t="s">
        <v>40</v>
      </c>
      <c r="M84" s="13" t="s">
        <v>41</v>
      </c>
      <c r="N84" s="13" t="s">
        <v>42</v>
      </c>
      <c r="O84" s="13" t="s">
        <v>43</v>
      </c>
    </row>
    <row r="85" spans="1:78" hidden="1">
      <c r="B85" s="13"/>
      <c r="C85" s="13"/>
      <c r="D85" s="13"/>
      <c r="E85" s="13" t="str">
        <f>データ!AH6</f>
        <v>【76.13】</v>
      </c>
      <c r="F85" s="13" t="s">
        <v>44</v>
      </c>
      <c r="G85" s="13" t="s">
        <v>44</v>
      </c>
      <c r="H85" s="13" t="str">
        <f>データ!BO6</f>
        <v>【1,045.20】</v>
      </c>
      <c r="I85" s="13" t="str">
        <f>データ!BZ6</f>
        <v>【49.51】</v>
      </c>
      <c r="J85" s="13" t="str">
        <f>データ!CK6</f>
        <v>【317.14】</v>
      </c>
      <c r="K85" s="13" t="str">
        <f>データ!CV6</f>
        <v>【55.00】</v>
      </c>
      <c r="L85" s="13" t="str">
        <f>データ!DG6</f>
        <v>【69.82】</v>
      </c>
      <c r="M85" s="13" t="s">
        <v>44</v>
      </c>
      <c r="N85" s="13" t="s">
        <v>44</v>
      </c>
      <c r="O85" s="13" t="str">
        <f>データ!EN6</f>
        <v>【0.40】</v>
      </c>
    </row>
  </sheetData>
  <sheetProtection algorithmName="SHA-512" hashValue="PfXCnPyZ0E6/UJyupy6uuWNWujMiNb/MaOWVxRqJhZrb1z4kQBcw61i4aERmQRPZ5uuLniM5LoGfPXN9c56b6Q==" saltValue="kFZruc4Jwkqb1p9EF6Gb8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5546875" customWidth="1"/>
  </cols>
  <sheetData>
    <row r="1" spans="1:144">
      <c r="A1" t="s">
        <v>45</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46</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47</v>
      </c>
      <c r="B3" s="16" t="s">
        <v>48</v>
      </c>
      <c r="C3" s="16" t="s">
        <v>49</v>
      </c>
      <c r="D3" s="16" t="s">
        <v>50</v>
      </c>
      <c r="E3" s="16" t="s">
        <v>51</v>
      </c>
      <c r="F3" s="16" t="s">
        <v>52</v>
      </c>
      <c r="G3" s="16" t="s">
        <v>53</v>
      </c>
      <c r="H3" s="71" t="s">
        <v>54</v>
      </c>
      <c r="I3" s="72"/>
      <c r="J3" s="72"/>
      <c r="K3" s="72"/>
      <c r="L3" s="72"/>
      <c r="M3" s="72"/>
      <c r="N3" s="72"/>
      <c r="O3" s="72"/>
      <c r="P3" s="72"/>
      <c r="Q3" s="72"/>
      <c r="R3" s="72"/>
      <c r="S3" s="72"/>
      <c r="T3" s="72"/>
      <c r="U3" s="72"/>
      <c r="V3" s="72"/>
      <c r="W3" s="73"/>
      <c r="X3" s="77" t="s">
        <v>55</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29</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c r="A4" s="15" t="s">
        <v>56</v>
      </c>
      <c r="B4" s="17"/>
      <c r="C4" s="17"/>
      <c r="D4" s="17"/>
      <c r="E4" s="17"/>
      <c r="F4" s="17"/>
      <c r="G4" s="17"/>
      <c r="H4" s="74"/>
      <c r="I4" s="75"/>
      <c r="J4" s="75"/>
      <c r="K4" s="75"/>
      <c r="L4" s="75"/>
      <c r="M4" s="75"/>
      <c r="N4" s="75"/>
      <c r="O4" s="75"/>
      <c r="P4" s="75"/>
      <c r="Q4" s="75"/>
      <c r="R4" s="75"/>
      <c r="S4" s="75"/>
      <c r="T4" s="75"/>
      <c r="U4" s="75"/>
      <c r="V4" s="75"/>
      <c r="W4" s="76"/>
      <c r="X4" s="70" t="s">
        <v>57</v>
      </c>
      <c r="Y4" s="70"/>
      <c r="Z4" s="70"/>
      <c r="AA4" s="70"/>
      <c r="AB4" s="70"/>
      <c r="AC4" s="70"/>
      <c r="AD4" s="70"/>
      <c r="AE4" s="70"/>
      <c r="AF4" s="70"/>
      <c r="AG4" s="70"/>
      <c r="AH4" s="70"/>
      <c r="AI4" s="70" t="s">
        <v>58</v>
      </c>
      <c r="AJ4" s="70"/>
      <c r="AK4" s="70"/>
      <c r="AL4" s="70"/>
      <c r="AM4" s="70"/>
      <c r="AN4" s="70"/>
      <c r="AO4" s="70"/>
      <c r="AP4" s="70"/>
      <c r="AQ4" s="70"/>
      <c r="AR4" s="70"/>
      <c r="AS4" s="70"/>
      <c r="AT4" s="70" t="s">
        <v>59</v>
      </c>
      <c r="AU4" s="70"/>
      <c r="AV4" s="70"/>
      <c r="AW4" s="70"/>
      <c r="AX4" s="70"/>
      <c r="AY4" s="70"/>
      <c r="AZ4" s="70"/>
      <c r="BA4" s="70"/>
      <c r="BB4" s="70"/>
      <c r="BC4" s="70"/>
      <c r="BD4" s="70"/>
      <c r="BE4" s="70" t="s">
        <v>60</v>
      </c>
      <c r="BF4" s="70"/>
      <c r="BG4" s="70"/>
      <c r="BH4" s="70"/>
      <c r="BI4" s="70"/>
      <c r="BJ4" s="70"/>
      <c r="BK4" s="70"/>
      <c r="BL4" s="70"/>
      <c r="BM4" s="70"/>
      <c r="BN4" s="70"/>
      <c r="BO4" s="70"/>
      <c r="BP4" s="70" t="s">
        <v>61</v>
      </c>
      <c r="BQ4" s="70"/>
      <c r="BR4" s="70"/>
      <c r="BS4" s="70"/>
      <c r="BT4" s="70"/>
      <c r="BU4" s="70"/>
      <c r="BV4" s="70"/>
      <c r="BW4" s="70"/>
      <c r="BX4" s="70"/>
      <c r="BY4" s="70"/>
      <c r="BZ4" s="70"/>
      <c r="CA4" s="70" t="s">
        <v>62</v>
      </c>
      <c r="CB4" s="70"/>
      <c r="CC4" s="70"/>
      <c r="CD4" s="70"/>
      <c r="CE4" s="70"/>
      <c r="CF4" s="70"/>
      <c r="CG4" s="70"/>
      <c r="CH4" s="70"/>
      <c r="CI4" s="70"/>
      <c r="CJ4" s="70"/>
      <c r="CK4" s="70"/>
      <c r="CL4" s="70" t="s">
        <v>63</v>
      </c>
      <c r="CM4" s="70"/>
      <c r="CN4" s="70"/>
      <c r="CO4" s="70"/>
      <c r="CP4" s="70"/>
      <c r="CQ4" s="70"/>
      <c r="CR4" s="70"/>
      <c r="CS4" s="70"/>
      <c r="CT4" s="70"/>
      <c r="CU4" s="70"/>
      <c r="CV4" s="70"/>
      <c r="CW4" s="70" t="s">
        <v>64</v>
      </c>
      <c r="CX4" s="70"/>
      <c r="CY4" s="70"/>
      <c r="CZ4" s="70"/>
      <c r="DA4" s="70"/>
      <c r="DB4" s="70"/>
      <c r="DC4" s="70"/>
      <c r="DD4" s="70"/>
      <c r="DE4" s="70"/>
      <c r="DF4" s="70"/>
      <c r="DG4" s="70"/>
      <c r="DH4" s="70" t="s">
        <v>65</v>
      </c>
      <c r="DI4" s="70"/>
      <c r="DJ4" s="70"/>
      <c r="DK4" s="70"/>
      <c r="DL4" s="70"/>
      <c r="DM4" s="70"/>
      <c r="DN4" s="70"/>
      <c r="DO4" s="70"/>
      <c r="DP4" s="70"/>
      <c r="DQ4" s="70"/>
      <c r="DR4" s="70"/>
      <c r="DS4" s="70" t="s">
        <v>66</v>
      </c>
      <c r="DT4" s="70"/>
      <c r="DU4" s="70"/>
      <c r="DV4" s="70"/>
      <c r="DW4" s="70"/>
      <c r="DX4" s="70"/>
      <c r="DY4" s="70"/>
      <c r="DZ4" s="70"/>
      <c r="EA4" s="70"/>
      <c r="EB4" s="70"/>
      <c r="EC4" s="70"/>
      <c r="ED4" s="70" t="s">
        <v>67</v>
      </c>
      <c r="EE4" s="70"/>
      <c r="EF4" s="70"/>
      <c r="EG4" s="70"/>
      <c r="EH4" s="70"/>
      <c r="EI4" s="70"/>
      <c r="EJ4" s="70"/>
      <c r="EK4" s="70"/>
      <c r="EL4" s="70"/>
      <c r="EM4" s="70"/>
      <c r="EN4" s="70"/>
    </row>
    <row r="5" spans="1:144">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32</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c r="A6" s="15" t="s">
        <v>96</v>
      </c>
      <c r="B6" s="20">
        <f>B7</f>
        <v>2023</v>
      </c>
      <c r="C6" s="20">
        <f t="shared" ref="C6:W6" si="3">C7</f>
        <v>74071</v>
      </c>
      <c r="D6" s="20">
        <f t="shared" si="3"/>
        <v>47</v>
      </c>
      <c r="E6" s="20">
        <f t="shared" si="3"/>
        <v>1</v>
      </c>
      <c r="F6" s="20">
        <f t="shared" si="3"/>
        <v>0</v>
      </c>
      <c r="G6" s="20">
        <f t="shared" si="3"/>
        <v>0</v>
      </c>
      <c r="H6" s="20" t="str">
        <f t="shared" si="3"/>
        <v>福島県　磐梯町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98.65</v>
      </c>
      <c r="Q6" s="21">
        <f t="shared" si="3"/>
        <v>3208</v>
      </c>
      <c r="R6" s="21">
        <f t="shared" si="3"/>
        <v>3230</v>
      </c>
      <c r="S6" s="21">
        <f t="shared" si="3"/>
        <v>59.77</v>
      </c>
      <c r="T6" s="21">
        <f t="shared" si="3"/>
        <v>54.04</v>
      </c>
      <c r="U6" s="21">
        <f t="shared" si="3"/>
        <v>3136</v>
      </c>
      <c r="V6" s="21">
        <f t="shared" si="3"/>
        <v>36.06</v>
      </c>
      <c r="W6" s="21">
        <f t="shared" si="3"/>
        <v>86.97</v>
      </c>
      <c r="X6" s="22">
        <f>IF(X7="",NA(),X7)</f>
        <v>118.55</v>
      </c>
      <c r="Y6" s="22">
        <f t="shared" ref="Y6:AG6" si="4">IF(Y7="",NA(),Y7)</f>
        <v>109.05</v>
      </c>
      <c r="Z6" s="22">
        <f t="shared" si="4"/>
        <v>119.43</v>
      </c>
      <c r="AA6" s="22">
        <f t="shared" si="4"/>
        <v>124.9</v>
      </c>
      <c r="AB6" s="22">
        <f t="shared" si="4"/>
        <v>119.14</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15.49</v>
      </c>
      <c r="BF6" s="22">
        <f t="shared" ref="BF6:BN6" si="7">IF(BF7="",NA(),BF7)</f>
        <v>14.91</v>
      </c>
      <c r="BG6" s="22">
        <f t="shared" si="7"/>
        <v>11.48</v>
      </c>
      <c r="BH6" s="22">
        <f t="shared" si="7"/>
        <v>16.190000000000001</v>
      </c>
      <c r="BI6" s="22">
        <f t="shared" si="7"/>
        <v>16.22</v>
      </c>
      <c r="BJ6" s="22">
        <f t="shared" si="7"/>
        <v>1018.52</v>
      </c>
      <c r="BK6" s="22">
        <f t="shared" si="7"/>
        <v>949.61</v>
      </c>
      <c r="BL6" s="22">
        <f t="shared" si="7"/>
        <v>918.84</v>
      </c>
      <c r="BM6" s="22">
        <f t="shared" si="7"/>
        <v>955.49</v>
      </c>
      <c r="BN6" s="22">
        <f t="shared" si="7"/>
        <v>1017.9</v>
      </c>
      <c r="BO6" s="21" t="str">
        <f>IF(BO7="","",IF(BO7="-","【-】","【"&amp;SUBSTITUTE(TEXT(BO7,"#,##0.00"),"-","△")&amp;"】"))</f>
        <v>【1,045.20】</v>
      </c>
      <c r="BP6" s="22">
        <f>IF(BP7="",NA(),BP7)</f>
        <v>84.33</v>
      </c>
      <c r="BQ6" s="22">
        <f t="shared" ref="BQ6:BY6" si="8">IF(BQ7="",NA(),BQ7)</f>
        <v>74.599999999999994</v>
      </c>
      <c r="BR6" s="22">
        <f t="shared" si="8"/>
        <v>86.81</v>
      </c>
      <c r="BS6" s="22">
        <f t="shared" si="8"/>
        <v>93.24</v>
      </c>
      <c r="BT6" s="22">
        <f t="shared" si="8"/>
        <v>87.71</v>
      </c>
      <c r="BU6" s="22">
        <f t="shared" si="8"/>
        <v>58.79</v>
      </c>
      <c r="BV6" s="22">
        <f t="shared" si="8"/>
        <v>58.41</v>
      </c>
      <c r="BW6" s="22">
        <f t="shared" si="8"/>
        <v>58.27</v>
      </c>
      <c r="BX6" s="22">
        <f t="shared" si="8"/>
        <v>55.15</v>
      </c>
      <c r="BY6" s="22">
        <f t="shared" si="8"/>
        <v>53.95</v>
      </c>
      <c r="BZ6" s="21" t="str">
        <f>IF(BZ7="","",IF(BZ7="-","【-】","【"&amp;SUBSTITUTE(TEXT(BZ7,"#,##0.00"),"-","△")&amp;"】"))</f>
        <v>【49.51】</v>
      </c>
      <c r="CA6" s="22">
        <f>IF(CA7="",NA(),CA7)</f>
        <v>213.65</v>
      </c>
      <c r="CB6" s="22">
        <f t="shared" ref="CB6:CJ6" si="9">IF(CB7="",NA(),CB7)</f>
        <v>243.98</v>
      </c>
      <c r="CC6" s="22">
        <f t="shared" si="9"/>
        <v>210.55</v>
      </c>
      <c r="CD6" s="22">
        <f t="shared" si="9"/>
        <v>196.66</v>
      </c>
      <c r="CE6" s="22">
        <f t="shared" si="9"/>
        <v>207.84</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38.04</v>
      </c>
      <c r="CM6" s="22">
        <f t="shared" ref="CM6:CU6" si="10">IF(CM7="",NA(),CM7)</f>
        <v>32.909999999999997</v>
      </c>
      <c r="CN6" s="22">
        <f t="shared" si="10"/>
        <v>34.44</v>
      </c>
      <c r="CO6" s="22">
        <f t="shared" si="10"/>
        <v>38.46</v>
      </c>
      <c r="CP6" s="22">
        <f t="shared" si="10"/>
        <v>35.21</v>
      </c>
      <c r="CQ6" s="22">
        <f t="shared" si="10"/>
        <v>56.04</v>
      </c>
      <c r="CR6" s="22">
        <f t="shared" si="10"/>
        <v>58.52</v>
      </c>
      <c r="CS6" s="22">
        <f t="shared" si="10"/>
        <v>58.88</v>
      </c>
      <c r="CT6" s="22">
        <f t="shared" si="10"/>
        <v>58.16</v>
      </c>
      <c r="CU6" s="22">
        <f t="shared" si="10"/>
        <v>55.9</v>
      </c>
      <c r="CV6" s="21" t="str">
        <f>IF(CV7="","",IF(CV7="-","【-】","【"&amp;SUBSTITUTE(TEXT(CV7,"#,##0.00"),"-","△")&amp;"】"))</f>
        <v>【55.00】</v>
      </c>
      <c r="CW6" s="22">
        <f>IF(CW7="",NA(),CW7)</f>
        <v>83.55</v>
      </c>
      <c r="CX6" s="22">
        <f t="shared" ref="CX6:DF6" si="11">IF(CX7="",NA(),CX7)</f>
        <v>84.99</v>
      </c>
      <c r="CY6" s="22">
        <f t="shared" si="11"/>
        <v>86.77</v>
      </c>
      <c r="CZ6" s="22">
        <f t="shared" si="11"/>
        <v>79.16</v>
      </c>
      <c r="DA6" s="22">
        <f t="shared" si="11"/>
        <v>85.59</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0.17</v>
      </c>
      <c r="EE6" s="22">
        <f t="shared" ref="EE6:EM6" si="14">IF(EE7="",NA(),EE7)</f>
        <v>0.24</v>
      </c>
      <c r="EF6" s="22">
        <f t="shared" si="14"/>
        <v>0.22</v>
      </c>
      <c r="EG6" s="22">
        <f t="shared" si="14"/>
        <v>0.3</v>
      </c>
      <c r="EH6" s="22">
        <f t="shared" si="14"/>
        <v>0.26</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c r="A7" s="15"/>
      <c r="B7" s="24">
        <v>2023</v>
      </c>
      <c r="C7" s="24">
        <v>74071</v>
      </c>
      <c r="D7" s="24">
        <v>47</v>
      </c>
      <c r="E7" s="24">
        <v>1</v>
      </c>
      <c r="F7" s="24">
        <v>0</v>
      </c>
      <c r="G7" s="24">
        <v>0</v>
      </c>
      <c r="H7" s="24" t="s">
        <v>97</v>
      </c>
      <c r="I7" s="24" t="s">
        <v>98</v>
      </c>
      <c r="J7" s="24" t="s">
        <v>99</v>
      </c>
      <c r="K7" s="24" t="s">
        <v>100</v>
      </c>
      <c r="L7" s="24" t="s">
        <v>101</v>
      </c>
      <c r="M7" s="24" t="s">
        <v>102</v>
      </c>
      <c r="N7" s="25" t="s">
        <v>103</v>
      </c>
      <c r="O7" s="25" t="s">
        <v>104</v>
      </c>
      <c r="P7" s="25">
        <v>98.65</v>
      </c>
      <c r="Q7" s="25">
        <v>3208</v>
      </c>
      <c r="R7" s="25">
        <v>3230</v>
      </c>
      <c r="S7" s="25">
        <v>59.77</v>
      </c>
      <c r="T7" s="25">
        <v>54.04</v>
      </c>
      <c r="U7" s="25">
        <v>3136</v>
      </c>
      <c r="V7" s="25">
        <v>36.06</v>
      </c>
      <c r="W7" s="25">
        <v>86.97</v>
      </c>
      <c r="X7" s="25">
        <v>118.55</v>
      </c>
      <c r="Y7" s="25">
        <v>109.05</v>
      </c>
      <c r="Z7" s="25">
        <v>119.43</v>
      </c>
      <c r="AA7" s="25">
        <v>124.9</v>
      </c>
      <c r="AB7" s="25">
        <v>119.14</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15.49</v>
      </c>
      <c r="BF7" s="25">
        <v>14.91</v>
      </c>
      <c r="BG7" s="25">
        <v>11.48</v>
      </c>
      <c r="BH7" s="25">
        <v>16.190000000000001</v>
      </c>
      <c r="BI7" s="25">
        <v>16.22</v>
      </c>
      <c r="BJ7" s="25">
        <v>1018.52</v>
      </c>
      <c r="BK7" s="25">
        <v>949.61</v>
      </c>
      <c r="BL7" s="25">
        <v>918.84</v>
      </c>
      <c r="BM7" s="25">
        <v>955.49</v>
      </c>
      <c r="BN7" s="25">
        <v>1017.9</v>
      </c>
      <c r="BO7" s="25">
        <v>1045.2</v>
      </c>
      <c r="BP7" s="25">
        <v>84.33</v>
      </c>
      <c r="BQ7" s="25">
        <v>74.599999999999994</v>
      </c>
      <c r="BR7" s="25">
        <v>86.81</v>
      </c>
      <c r="BS7" s="25">
        <v>93.24</v>
      </c>
      <c r="BT7" s="25">
        <v>87.71</v>
      </c>
      <c r="BU7" s="25">
        <v>58.79</v>
      </c>
      <c r="BV7" s="25">
        <v>58.41</v>
      </c>
      <c r="BW7" s="25">
        <v>58.27</v>
      </c>
      <c r="BX7" s="25">
        <v>55.15</v>
      </c>
      <c r="BY7" s="25">
        <v>53.95</v>
      </c>
      <c r="BZ7" s="25">
        <v>49.51</v>
      </c>
      <c r="CA7" s="25">
        <v>213.65</v>
      </c>
      <c r="CB7" s="25">
        <v>243.98</v>
      </c>
      <c r="CC7" s="25">
        <v>210.55</v>
      </c>
      <c r="CD7" s="25">
        <v>196.66</v>
      </c>
      <c r="CE7" s="25">
        <v>207.84</v>
      </c>
      <c r="CF7" s="25">
        <v>298.25</v>
      </c>
      <c r="CG7" s="25">
        <v>303.27999999999997</v>
      </c>
      <c r="CH7" s="25">
        <v>303.81</v>
      </c>
      <c r="CI7" s="25">
        <v>310.26</v>
      </c>
      <c r="CJ7" s="25">
        <v>318.99</v>
      </c>
      <c r="CK7" s="25">
        <v>317.14</v>
      </c>
      <c r="CL7" s="25">
        <v>38.04</v>
      </c>
      <c r="CM7" s="25">
        <v>32.909999999999997</v>
      </c>
      <c r="CN7" s="25">
        <v>34.44</v>
      </c>
      <c r="CO7" s="25">
        <v>38.46</v>
      </c>
      <c r="CP7" s="25">
        <v>35.21</v>
      </c>
      <c r="CQ7" s="25">
        <v>56.04</v>
      </c>
      <c r="CR7" s="25">
        <v>58.52</v>
      </c>
      <c r="CS7" s="25">
        <v>58.88</v>
      </c>
      <c r="CT7" s="25">
        <v>58.16</v>
      </c>
      <c r="CU7" s="25">
        <v>55.9</v>
      </c>
      <c r="CV7" s="25">
        <v>55</v>
      </c>
      <c r="CW7" s="25">
        <v>83.55</v>
      </c>
      <c r="CX7" s="25">
        <v>84.99</v>
      </c>
      <c r="CY7" s="25">
        <v>86.77</v>
      </c>
      <c r="CZ7" s="25">
        <v>79.16</v>
      </c>
      <c r="DA7" s="25">
        <v>85.59</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0.17</v>
      </c>
      <c r="EE7" s="25">
        <v>0.24</v>
      </c>
      <c r="EF7" s="25">
        <v>0.22</v>
      </c>
      <c r="EG7" s="25">
        <v>0.3</v>
      </c>
      <c r="EH7" s="25">
        <v>0.26</v>
      </c>
      <c r="EI7" s="25">
        <v>0.71</v>
      </c>
      <c r="EJ7" s="25">
        <v>0.72</v>
      </c>
      <c r="EK7" s="25">
        <v>0.71</v>
      </c>
      <c r="EL7" s="25">
        <v>0.55000000000000004</v>
      </c>
      <c r="EM7" s="25">
        <v>0.44</v>
      </c>
      <c r="EN7" s="25">
        <v>0.4</v>
      </c>
    </row>
    <row r="8" spans="1:144">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7" t="s">
        <v>48</v>
      </c>
      <c r="B10" s="28">
        <f>DATEVALUE($B7-B11&amp;"/1/"&amp;B12)</f>
        <v>36892</v>
      </c>
      <c r="C10" s="28">
        <f t="shared" ref="C10:F10" si="15">DATEVALUE($B7-C11&amp;"/1/"&amp;C12)</f>
        <v>37257</v>
      </c>
      <c r="D10" s="28">
        <f t="shared" si="15"/>
        <v>37622</v>
      </c>
      <c r="E10" s="28">
        <f t="shared" si="15"/>
        <v>37987</v>
      </c>
      <c r="F10" s="28">
        <f t="shared" si="15"/>
        <v>38353</v>
      </c>
    </row>
    <row r="11" spans="1:144">
      <c r="B11">
        <v>22</v>
      </c>
      <c r="C11">
        <v>21</v>
      </c>
      <c r="D11">
        <v>20</v>
      </c>
      <c r="E11">
        <v>19</v>
      </c>
      <c r="F11">
        <v>18</v>
      </c>
      <c r="G11" t="s">
        <v>110</v>
      </c>
    </row>
    <row r="12" spans="1:144">
      <c r="B12">
        <v>1</v>
      </c>
      <c r="C12">
        <v>1</v>
      </c>
      <c r="D12">
        <v>1</v>
      </c>
      <c r="E12">
        <v>1</v>
      </c>
      <c r="F12">
        <v>1</v>
      </c>
      <c r="G12" t="s">
        <v>111</v>
      </c>
    </row>
    <row r="13" spans="1:144">
      <c r="B13" t="s">
        <v>112</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36a6e49-b841-4273-aa51-4b8ad521ab1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DBF8C498D324C4A840107CDE14D7A6D" ma:contentTypeVersion="12" ma:contentTypeDescription="新しいドキュメントを作成します。" ma:contentTypeScope="" ma:versionID="8950af8cdc4ed850ab3e71af300f2e1c">
  <xsd:schema xmlns:xsd="http://www.w3.org/2001/XMLSchema" xmlns:xs="http://www.w3.org/2001/XMLSchema" xmlns:p="http://schemas.microsoft.com/office/2006/metadata/properties" xmlns:ns2="136a6e49-b841-4273-aa51-4b8ad521ab15" xmlns:ns3="5c7e6db1-12e1-41dc-bce2-cfc946019134" targetNamespace="http://schemas.microsoft.com/office/2006/metadata/properties" ma:root="true" ma:fieldsID="ae2b559e135bbab90c149fbba1283bf0" ns2:_="" ns3:_="">
    <xsd:import namespace="136a6e49-b841-4273-aa51-4b8ad521ab15"/>
    <xsd:import namespace="5c7e6db1-12e1-41dc-bce2-cfc94601913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6a6e49-b841-4273-aa51-4b8ad521ab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a8428589-5cc2-4ead-9c5d-0de2553309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7e6db1-12e1-41dc-bce2-cfc94601913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A40CFC-94CB-4E1D-9BD4-94D36E186F33}"/>
</file>

<file path=customXml/itemProps2.xml><?xml version="1.0" encoding="utf-8"?>
<ds:datastoreItem xmlns:ds="http://schemas.openxmlformats.org/officeDocument/2006/customXml" ds:itemID="{68C34DE4-A2BA-4A40-87E0-A1C142AF4C43}"/>
</file>

<file path=customXml/itemProps3.xml><?xml version="1.0" encoding="utf-8"?>
<ds:datastoreItem xmlns:ds="http://schemas.openxmlformats.org/officeDocument/2006/customXml" ds:itemID="{7952D1A1-85A8-43FD-9382-D85E9B505BC6}"/>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0x0101001DBF8C498D324C4A840107CDE14D7A6D</vt:lpwstr>
  </property>
  <property fmtid="{D5CDD505-2E9C-101B-9397-08002B2CF9AE}" pid="3" name="MediaServiceImageTags">
    <vt:lpwstr/>
  </property>
</Properties>
</file>