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92.168.4.20\share\07_農林建設課\03_生活環境事務\フォルダ管理\大分類　12.水道\中分類　1.上水道\homare\03-フォルダ管理\09-公会計（簡水・集排）経営比較分析\R6（R5決算）\回答票\"/>
    </mc:Choice>
  </mc:AlternateContent>
  <xr:revisionPtr revIDLastSave="0" documentId="13_ncr:1_{F7068872-2B2E-4A40-AC6C-0A521D0CCA5D}" xr6:coauthVersionLast="36" xr6:coauthVersionMax="36" xr10:uidLastSave="{00000000-0000-0000-0000-000000000000}"/>
  <workbookProtection workbookAlgorithmName="SHA-512" workbookHashValue="iL7hs/1CsSopTZM14fGvBhELsZgdZ2vfj8lMz1N1D51dTDHu9evfoBjIZ2Zi9mc2Xi7E3hc9SD+75h92B5Gyvg==" workbookSaltValue="xduM1AQZL0+uGa7EJwlpGg==" workbookSpinCount="100000" lockStructure="1"/>
  <bookViews>
    <workbookView xWindow="0" yWindow="0" windowWidth="23295" windowHeight="1159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I10" i="4" s="1"/>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BB10" i="4"/>
  <c r="AT10" i="4"/>
  <c r="AL10" i="4"/>
  <c r="P10" i="4"/>
  <c r="B10" i="4"/>
  <c r="BB8" i="4"/>
  <c r="P8" i="4"/>
  <c r="I8" i="4"/>
  <c r="B6" i="4"/>
</calcChain>
</file>

<file path=xl/sharedStrings.xml><?xml version="1.0" encoding="utf-8"?>
<sst xmlns="http://schemas.openxmlformats.org/spreadsheetml/2006/main" count="233" uniqueCount="115">
  <si>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</si>
  <si>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</si>
  <si>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</si>
  <si>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</si>
  <si>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</si>
  <si>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</si>
  <si>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</si>
  <si>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</si>
  <si>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</si>
  <si>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</si>
  <si>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</si>
  <si>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</si>
  <si>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</si>
  <si>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</si>
  <si>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</si>
  <si>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</si>
  <si>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</si>
  <si>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</si>
  <si>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</si>
  <si>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</si>
  <si>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</si>
  <si>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</si>
  <si>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</si>
  <si>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</si>
  <si>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</si>
  <si>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</si>
  <si>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</si>
  <si>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</si>
  <si>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</si>
  <si>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</si>
  <si>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</si>
  <si>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</si>
  <si>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</si>
  <si>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</si>
  <si>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</si>
  <si>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</si>
  <si>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</si>
  <si>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</si>
  <si>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</si>
  <si>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</si>
  <si>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</si>
  <si>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</si>
  <si>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</si>
  <si>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</si>
  <si>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</si>
  <si>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</si>
  <si>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</si>
  <si>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</si>
  <si>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</si>
  <si>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</si>
  <si>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</si>
  <si>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</si>
  <si>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</si>
  <si>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</si>
  <si>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</si>
  <si>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</si>
  <si>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</si>
  <si>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</si>
  <si>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</si>
  <si>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</si>
  <si>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</si>
  <si>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</si>
  <si>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</si>
  <si>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</si>
  <si>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</si>
  <si>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</si>
  <si>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</si>
  <si>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</si>
  <si>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</si>
  <si>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</si>
  <si>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</si>
  <si>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</si>
  <si>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</si>
  <si>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</si>
  <si>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</si>
  <si>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</si>
  <si>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</si>
  <si>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</si>
  <si>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</si>
  <si>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</si>
  <si>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</si>
  <si>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</si>
  <si>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</si>
  <si>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</si>
  <si>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</si>
  <si>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</si>
  <si>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</si>
  <si>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</si>
  <si>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</si>
  <si>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</si>
  <si>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</si>
  <si>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</si>
  <si>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</si>
  <si>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</si>
  <si>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只見町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</si>
  <si>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</si>
  <si>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</si>
  <si>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</si>
  <si>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</si>
  <si>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</si>
  <si>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</si>
  <si>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</si>
  <si>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</si>
  <si>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</si>
  <si>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</si>
  <si>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</si>
  <si>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</si>
  <si>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</si>
  <si>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</si>
  <si>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</si>
  <si>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</si>
  <si>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</si>
  <si>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令和４年９月に水道施設台帳（管路台帳）を整備し、併せて老朽化施設の更新計画を立てました。今後は、更新計画に基づき老朽管路の更新をメインに年次毎に実施していく予定です。</t>
  </si>
  <si>
    <t>当事業は、依然として老朽化に伴う施設改修に多額の費用を投資しており、現行料金でその費用を賄うことは困難であるため令和２年４月に料金改定を行ないましたが、年々、収益的資本比率は下降してるのが現状です。当該施設は、当町の地理的環境条件により比較的小規模な施設が数か所に分散しています。これら複数施設を統合簡易水道事業として維持管理しており、全体的費用をいかに適切に抑制しながら運営していくかが今後も重要なポイントになります。</t>
    <rPh sb="76" eb="78">
      <t>ネンネン</t>
    </rPh>
    <rPh sb="79" eb="86">
      <t>シュウエキテキシホンヒリツ</t>
    </rPh>
    <rPh sb="87" eb="89">
      <t>カコウ</t>
    </rPh>
    <rPh sb="94" eb="96">
      <t>ゲンジョウ</t>
    </rPh>
    <phoneticPr fontId="4"/>
  </si>
  <si>
    <t>前述したとおり、当該施設整備等の投資に係る企業債負担と維持管理費の増大や今後の給水人口の減少に伴う料金収入の減収傾向が予想され経営収支の悪化が懸念されます。料金については短期的な収支を見るのでなく長期的な視点をもち、検討を進めていく必要があります。令和７年度中には料金改訂について協議を進め、改訂をおこなう予定です。
施設台帳及び管路台帳を基に、現況把握・分析をしながら各施設の重要度や更新優先度を見極めながら、最重要であるライフラインの確保・飲料水の安定供給を継続してまいります。また、今後とも各施設更新需要を見込んだ財政収支を再検討するとともに、各施設の経費節減余地を含め事業全体を常に点検し健全運営に努めてまいります。</t>
    <rPh sb="78" eb="80">
      <t>リョウキン</t>
    </rPh>
    <rPh sb="85" eb="87">
      <t>タンキ</t>
    </rPh>
    <rPh sb="87" eb="88">
      <t>テキ</t>
    </rPh>
    <rPh sb="89" eb="91">
      <t>シュウシ</t>
    </rPh>
    <rPh sb="92" eb="93">
      <t>ミ</t>
    </rPh>
    <rPh sb="98" eb="101">
      <t>チョウキテキ</t>
    </rPh>
    <rPh sb="102" eb="104">
      <t>シテン</t>
    </rPh>
    <rPh sb="108" eb="110">
      <t>ケントウ</t>
    </rPh>
    <rPh sb="111" eb="112">
      <t>スス</t>
    </rPh>
    <rPh sb="132" eb="134">
      <t>リョウキン</t>
    </rPh>
    <rPh sb="134" eb="136">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</si>
</sst>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0.38</c:v>
                </c:pt>
                <c:pt idx="1">
                  <c:v>0</c:v>
                </c:pt>
                <c:pt idx="2">
                  <c:v>0</c:v>
                </c:pt>
                <c:pt idx="3">
                  <c:v>0</c:v>
                </c:pt>
                <c:pt idx="4">
                  <c:v>0</c:v>
                </c:pt>
              </c:numCache>
            </c:numRef>
          </c:val>
          <c:extLst>
            <c:ext xmlns:c16="http://schemas.microsoft.com/office/drawing/2014/chart" uri="{C3380CC4-5D6E-409C-BE32-E72D297353CC}">
              <c16:uniqueId val="{00000000-3F42-4716-BF47-8698B6BCF1E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3F42-4716-BF47-8698B6BCF1E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59.17</c:v>
                </c:pt>
                <c:pt idx="1">
                  <c:v>61.18</c:v>
                </c:pt>
                <c:pt idx="2">
                  <c:v>67.87</c:v>
                </c:pt>
                <c:pt idx="3">
                  <c:v>67.37</c:v>
                </c:pt>
                <c:pt idx="4">
                  <c:v>65.42</c:v>
                </c:pt>
              </c:numCache>
            </c:numRef>
          </c:val>
          <c:extLst>
            <c:ext xmlns:c16="http://schemas.microsoft.com/office/drawing/2014/chart" uri="{C3380CC4-5D6E-409C-BE32-E72D297353CC}">
              <c16:uniqueId val="{00000000-F914-453C-BA30-16C4D39F52B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F914-453C-BA30-16C4D39F52B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70.87</c:v>
                </c:pt>
                <c:pt idx="1">
                  <c:v>66.72</c:v>
                </c:pt>
                <c:pt idx="2">
                  <c:v>63.25</c:v>
                </c:pt>
                <c:pt idx="3">
                  <c:v>61.12</c:v>
                </c:pt>
                <c:pt idx="4">
                  <c:v>62.44</c:v>
                </c:pt>
              </c:numCache>
            </c:numRef>
          </c:val>
          <c:extLst>
            <c:ext xmlns:c16="http://schemas.microsoft.com/office/drawing/2014/chart" uri="{C3380CC4-5D6E-409C-BE32-E72D297353CC}">
              <c16:uniqueId val="{00000000-B717-423F-AD8F-DF31A26FE38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B717-423F-AD8F-DF31A26FE38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74.400000000000006</c:v>
                </c:pt>
                <c:pt idx="1">
                  <c:v>75.790000000000006</c:v>
                </c:pt>
                <c:pt idx="2">
                  <c:v>64.72</c:v>
                </c:pt>
                <c:pt idx="3">
                  <c:v>60.23</c:v>
                </c:pt>
                <c:pt idx="4">
                  <c:v>60.38</c:v>
                </c:pt>
              </c:numCache>
            </c:numRef>
          </c:val>
          <c:extLst>
            <c:ext xmlns:c16="http://schemas.microsoft.com/office/drawing/2014/chart" uri="{C3380CC4-5D6E-409C-BE32-E72D297353CC}">
              <c16:uniqueId val="{00000000-1D45-4D7D-AAF4-2BBEDE307F3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1D45-4D7D-AAF4-2BBEDE307F3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E6-48AD-A5A1-52795ADD351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E6-48AD-A5A1-52795ADD351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7-443D-92EA-257CA33BE5B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7-443D-92EA-257CA33BE5B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59-40D8-8C7C-B37C14A85CB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59-40D8-8C7C-B37C14A85CB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EF-4FB8-98AB-3ECD68C19DF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F-4FB8-98AB-3ECD68C19DF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1547.3</c:v>
                </c:pt>
                <c:pt idx="1">
                  <c:v>1357.05</c:v>
                </c:pt>
                <c:pt idx="2">
                  <c:v>1308.56</c:v>
                </c:pt>
                <c:pt idx="3">
                  <c:v>1291.73</c:v>
                </c:pt>
                <c:pt idx="4">
                  <c:v>1325.05</c:v>
                </c:pt>
              </c:numCache>
            </c:numRef>
          </c:val>
          <c:extLst>
            <c:ext xmlns:c16="http://schemas.microsoft.com/office/drawing/2014/chart" uri="{C3380CC4-5D6E-409C-BE32-E72D297353CC}">
              <c16:uniqueId val="{00000000-EDDF-4418-89E2-E1C39662293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EDDF-4418-89E2-E1C39662293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65.260000000000005</c:v>
                </c:pt>
                <c:pt idx="1">
                  <c:v>65.58</c:v>
                </c:pt>
                <c:pt idx="2">
                  <c:v>60</c:v>
                </c:pt>
                <c:pt idx="3">
                  <c:v>53.84</c:v>
                </c:pt>
                <c:pt idx="4">
                  <c:v>56.49</c:v>
                </c:pt>
              </c:numCache>
            </c:numRef>
          </c:val>
          <c:extLst>
            <c:ext xmlns:c16="http://schemas.microsoft.com/office/drawing/2014/chart" uri="{C3380CC4-5D6E-409C-BE32-E72D297353CC}">
              <c16:uniqueId val="{00000000-B9A3-438D-8DAE-79BCD977434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B9A3-438D-8DAE-79BCD977434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205.91</c:v>
                </c:pt>
                <c:pt idx="1">
                  <c:v>242.65</c:v>
                </c:pt>
                <c:pt idx="2">
                  <c:v>261.38</c:v>
                </c:pt>
                <c:pt idx="3">
                  <c:v>293.37</c:v>
                </c:pt>
                <c:pt idx="4">
                  <c:v>283.18</c:v>
                </c:pt>
              </c:numCache>
            </c:numRef>
          </c:val>
          <c:extLst>
            <c:ext xmlns:c16="http://schemas.microsoft.com/office/drawing/2014/chart" uri="{C3380CC4-5D6E-409C-BE32-E72D297353CC}">
              <c16:uniqueId val="{00000000-6643-4F92-A96C-2A2D54F4F7B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6643-4F92-A96C-2A2D54F4F7B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福島県　只見町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0">
        <f>データ!$R$6</f>
        <v>3828</v>
      </c>
      <c r="AM8" s="50"/>
      <c r="AN8" s="50"/>
      <c r="AO8" s="50"/>
      <c r="AP8" s="50"/>
      <c r="AQ8" s="50"/>
      <c r="AR8" s="50"/>
      <c r="AS8" s="50"/>
      <c r="AT8" s="49">
        <f>データ!$S$6</f>
        <v>390.46</v>
      </c>
      <c r="AU8" s="49"/>
      <c r="AV8" s="49"/>
      <c r="AW8" s="49"/>
      <c r="AX8" s="49"/>
      <c r="AY8" s="49"/>
      <c r="AZ8" s="49"/>
      <c r="BA8" s="49"/>
      <c r="BB8" s="49">
        <f>データ!$T$6</f>
        <v>9.8000000000000007</v>
      </c>
      <c r="BC8" s="49"/>
      <c r="BD8" s="49"/>
      <c r="BE8" s="49"/>
      <c r="BF8" s="49"/>
      <c r="BG8" s="49"/>
      <c r="BH8" s="49"/>
      <c r="BI8" s="49"/>
      <c r="BJ8" s="3"/>
      <c r="BK8" s="3"/>
      <c r="BL8" s="60" t="s">
        <v>10</v>
      </c>
      <c r="BM8" s="61"/>
      <c r="BN8" s="62" t="s">
        <v>11</v>
      </c>
      <c r="BO8" s="62"/>
      <c r="BP8" s="62"/>
      <c r="BQ8" s="62"/>
      <c r="BR8" s="62"/>
      <c r="BS8" s="62"/>
      <c r="BT8" s="62"/>
      <c r="BU8" s="62"/>
      <c r="BV8" s="62"/>
      <c r="BW8" s="62"/>
      <c r="BX8" s="62"/>
      <c r="BY8" s="63"/>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49" t="str">
        <f>データ!$N$6</f>
        <v>-</v>
      </c>
      <c r="C10" s="49"/>
      <c r="D10" s="49"/>
      <c r="E10" s="49"/>
      <c r="F10" s="49"/>
      <c r="G10" s="49"/>
      <c r="H10" s="49"/>
      <c r="I10" s="49" t="str">
        <f>データ!$O$6</f>
        <v>該当数値なし</v>
      </c>
      <c r="J10" s="49"/>
      <c r="K10" s="49"/>
      <c r="L10" s="49"/>
      <c r="M10" s="49"/>
      <c r="N10" s="49"/>
      <c r="O10" s="49"/>
      <c r="P10" s="49">
        <f>データ!$P$6</f>
        <v>93.45</v>
      </c>
      <c r="Q10" s="49"/>
      <c r="R10" s="49"/>
      <c r="S10" s="49"/>
      <c r="T10" s="49"/>
      <c r="U10" s="49"/>
      <c r="V10" s="49"/>
      <c r="W10" s="50">
        <f>データ!$Q$6</f>
        <v>2770</v>
      </c>
      <c r="X10" s="50"/>
      <c r="Y10" s="50"/>
      <c r="Z10" s="50"/>
      <c r="AA10" s="50"/>
      <c r="AB10" s="50"/>
      <c r="AC10" s="50"/>
      <c r="AD10" s="2"/>
      <c r="AE10" s="2"/>
      <c r="AF10" s="2"/>
      <c r="AG10" s="2"/>
      <c r="AH10" s="2"/>
      <c r="AI10" s="2"/>
      <c r="AJ10" s="2"/>
      <c r="AK10" s="2"/>
      <c r="AL10" s="50">
        <f>データ!$U$6</f>
        <v>3508</v>
      </c>
      <c r="AM10" s="50"/>
      <c r="AN10" s="50"/>
      <c r="AO10" s="50"/>
      <c r="AP10" s="50"/>
      <c r="AQ10" s="50"/>
      <c r="AR10" s="50"/>
      <c r="AS10" s="50"/>
      <c r="AT10" s="49">
        <f>データ!$V$6</f>
        <v>11.71</v>
      </c>
      <c r="AU10" s="49"/>
      <c r="AV10" s="49"/>
      <c r="AW10" s="49"/>
      <c r="AX10" s="49"/>
      <c r="AY10" s="49"/>
      <c r="AZ10" s="49"/>
      <c r="BA10" s="49"/>
      <c r="BB10" s="49">
        <f>データ!$W$6</f>
        <v>299.57</v>
      </c>
      <c r="BC10" s="49"/>
      <c r="BD10" s="49"/>
      <c r="BE10" s="49"/>
      <c r="BF10" s="49"/>
      <c r="BG10" s="49"/>
      <c r="BH10" s="49"/>
      <c r="BI10" s="49"/>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2AQ2IZt201pjjN3FDJGgCGRA0C94bSpxB6C2i+ljN+MNWmPZoanYQsO4a2XlDvv5SuelxDPVylAE6/7rPecafw==" saltValue="T89cYQqzvNVghTHwvtaG3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53</v>
      </c>
      <c r="B4" s="17"/>
      <c r="C4" s="17"/>
      <c r="D4" s="17"/>
      <c r="E4" s="17"/>
      <c r="F4" s="17"/>
      <c r="G4" s="17"/>
      <c r="H4" s="74"/>
      <c r="I4" s="75"/>
      <c r="J4" s="75"/>
      <c r="K4" s="75"/>
      <c r="L4" s="75"/>
      <c r="M4" s="75"/>
      <c r="N4" s="75"/>
      <c r="O4" s="75"/>
      <c r="P4" s="75"/>
      <c r="Q4" s="75"/>
      <c r="R4" s="75"/>
      <c r="S4" s="75"/>
      <c r="T4" s="75"/>
      <c r="U4" s="75"/>
      <c r="V4" s="75"/>
      <c r="W4" s="76"/>
      <c r="X4" s="70" t="s">
        <v>54</v>
      </c>
      <c r="Y4" s="70"/>
      <c r="Z4" s="70"/>
      <c r="AA4" s="70"/>
      <c r="AB4" s="70"/>
      <c r="AC4" s="70"/>
      <c r="AD4" s="70"/>
      <c r="AE4" s="70"/>
      <c r="AF4" s="70"/>
      <c r="AG4" s="70"/>
      <c r="AH4" s="70"/>
      <c r="AI4" s="70" t="s">
        <v>55</v>
      </c>
      <c r="AJ4" s="70"/>
      <c r="AK4" s="70"/>
      <c r="AL4" s="70"/>
      <c r="AM4" s="70"/>
      <c r="AN4" s="70"/>
      <c r="AO4" s="70"/>
      <c r="AP4" s="70"/>
      <c r="AQ4" s="70"/>
      <c r="AR4" s="70"/>
      <c r="AS4" s="70"/>
      <c r="AT4" s="70" t="s">
        <v>56</v>
      </c>
      <c r="AU4" s="70"/>
      <c r="AV4" s="70"/>
      <c r="AW4" s="70"/>
      <c r="AX4" s="70"/>
      <c r="AY4" s="70"/>
      <c r="AZ4" s="70"/>
      <c r="BA4" s="70"/>
      <c r="BB4" s="70"/>
      <c r="BC4" s="70"/>
      <c r="BD4" s="70"/>
      <c r="BE4" s="70" t="s">
        <v>57</v>
      </c>
      <c r="BF4" s="70"/>
      <c r="BG4" s="70"/>
      <c r="BH4" s="70"/>
      <c r="BI4" s="70"/>
      <c r="BJ4" s="70"/>
      <c r="BK4" s="70"/>
      <c r="BL4" s="70"/>
      <c r="BM4" s="70"/>
      <c r="BN4" s="70"/>
      <c r="BO4" s="70"/>
      <c r="BP4" s="70" t="s">
        <v>58</v>
      </c>
      <c r="BQ4" s="70"/>
      <c r="BR4" s="70"/>
      <c r="BS4" s="70"/>
      <c r="BT4" s="70"/>
      <c r="BU4" s="70"/>
      <c r="BV4" s="70"/>
      <c r="BW4" s="70"/>
      <c r="BX4" s="70"/>
      <c r="BY4" s="70"/>
      <c r="BZ4" s="70"/>
      <c r="CA4" s="70" t="s">
        <v>59</v>
      </c>
      <c r="CB4" s="70"/>
      <c r="CC4" s="70"/>
      <c r="CD4" s="70"/>
      <c r="CE4" s="70"/>
      <c r="CF4" s="70"/>
      <c r="CG4" s="70"/>
      <c r="CH4" s="70"/>
      <c r="CI4" s="70"/>
      <c r="CJ4" s="70"/>
      <c r="CK4" s="70"/>
      <c r="CL4" s="70" t="s">
        <v>60</v>
      </c>
      <c r="CM4" s="70"/>
      <c r="CN4" s="70"/>
      <c r="CO4" s="70"/>
      <c r="CP4" s="70"/>
      <c r="CQ4" s="70"/>
      <c r="CR4" s="70"/>
      <c r="CS4" s="70"/>
      <c r="CT4" s="70"/>
      <c r="CU4" s="70"/>
      <c r="CV4" s="70"/>
      <c r="CW4" s="70" t="s">
        <v>61</v>
      </c>
      <c r="CX4" s="70"/>
      <c r="CY4" s="70"/>
      <c r="CZ4" s="70"/>
      <c r="DA4" s="70"/>
      <c r="DB4" s="70"/>
      <c r="DC4" s="70"/>
      <c r="DD4" s="70"/>
      <c r="DE4" s="70"/>
      <c r="DF4" s="70"/>
      <c r="DG4" s="70"/>
      <c r="DH4" s="70" t="s">
        <v>62</v>
      </c>
      <c r="DI4" s="70"/>
      <c r="DJ4" s="70"/>
      <c r="DK4" s="70"/>
      <c r="DL4" s="70"/>
      <c r="DM4" s="70"/>
      <c r="DN4" s="70"/>
      <c r="DO4" s="70"/>
      <c r="DP4" s="70"/>
      <c r="DQ4" s="70"/>
      <c r="DR4" s="70"/>
      <c r="DS4" s="70" t="s">
        <v>63</v>
      </c>
      <c r="DT4" s="70"/>
      <c r="DU4" s="70"/>
      <c r="DV4" s="70"/>
      <c r="DW4" s="70"/>
      <c r="DX4" s="70"/>
      <c r="DY4" s="70"/>
      <c r="DZ4" s="70"/>
      <c r="EA4" s="70"/>
      <c r="EB4" s="70"/>
      <c r="EC4" s="70"/>
      <c r="ED4" s="70" t="s">
        <v>64</v>
      </c>
      <c r="EE4" s="70"/>
      <c r="EF4" s="70"/>
      <c r="EG4" s="70"/>
      <c r="EH4" s="70"/>
      <c r="EI4" s="70"/>
      <c r="EJ4" s="70"/>
      <c r="EK4" s="70"/>
      <c r="EL4" s="70"/>
      <c r="EM4" s="70"/>
      <c r="EN4" s="70"/>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2023</v>
      </c>
      <c r="C6" s="20">
        <f t="shared" ref="C6:W6" si="3">C7</f>
        <v>73679</v>
      </c>
      <c r="D6" s="20">
        <f t="shared" si="3"/>
        <v>47</v>
      </c>
      <c r="E6" s="20">
        <f t="shared" si="3"/>
        <v>1</v>
      </c>
      <c r="F6" s="20">
        <f t="shared" si="3"/>
        <v>0</v>
      </c>
      <c r="G6" s="20">
        <f t="shared" si="3"/>
        <v>0</v>
      </c>
      <c r="H6" s="20" t="str">
        <f t="shared" si="3"/>
        <v>福島県　只見町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93.45</v>
      </c>
      <c r="Q6" s="21">
        <f t="shared" si="3"/>
        <v>2770</v>
      </c>
      <c r="R6" s="21">
        <f t="shared" si="3"/>
        <v>3828</v>
      </c>
      <c r="S6" s="21">
        <f t="shared" si="3"/>
        <v>390.46</v>
      </c>
      <c r="T6" s="21">
        <f t="shared" si="3"/>
        <v>9.8000000000000007</v>
      </c>
      <c r="U6" s="21">
        <f t="shared" si="3"/>
        <v>3508</v>
      </c>
      <c r="V6" s="21">
        <f t="shared" si="3"/>
        <v>11.71</v>
      </c>
      <c r="W6" s="21">
        <f t="shared" si="3"/>
        <v>299.57</v>
      </c>
      <c r="X6" s="22">
        <f>IF(X7="",NA(),X7)</f>
        <v>74.400000000000006</v>
      </c>
      <c r="Y6" s="22">
        <f t="shared" ref="Y6:AG6" si="4">IF(Y7="",NA(),Y7)</f>
        <v>75.790000000000006</v>
      </c>
      <c r="Z6" s="22">
        <f t="shared" si="4"/>
        <v>64.72</v>
      </c>
      <c r="AA6" s="22">
        <f t="shared" si="4"/>
        <v>60.23</v>
      </c>
      <c r="AB6" s="22">
        <f t="shared" si="4"/>
        <v>60.38</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1547.3</v>
      </c>
      <c r="BF6" s="22">
        <f t="shared" ref="BF6:BN6" si="7">IF(BF7="",NA(),BF7)</f>
        <v>1357.05</v>
      </c>
      <c r="BG6" s="22">
        <f t="shared" si="7"/>
        <v>1308.56</v>
      </c>
      <c r="BH6" s="22">
        <f t="shared" si="7"/>
        <v>1291.73</v>
      </c>
      <c r="BI6" s="22">
        <f t="shared" si="7"/>
        <v>1325.05</v>
      </c>
      <c r="BJ6" s="22">
        <f t="shared" si="7"/>
        <v>1018.52</v>
      </c>
      <c r="BK6" s="22">
        <f t="shared" si="7"/>
        <v>949.61</v>
      </c>
      <c r="BL6" s="22">
        <f t="shared" si="7"/>
        <v>918.84</v>
      </c>
      <c r="BM6" s="22">
        <f t="shared" si="7"/>
        <v>955.49</v>
      </c>
      <c r="BN6" s="22">
        <f t="shared" si="7"/>
        <v>1017.9</v>
      </c>
      <c r="BO6" s="21" t="str">
        <f>IF(BO7="","",IF(BO7="-","【-】","【"&amp;SUBSTITUTE(TEXT(BO7,"#,##0.00"),"-","△")&amp;"】"))</f>
        <v>【1,045.20】</v>
      </c>
      <c r="BP6" s="22">
        <f>IF(BP7="",NA(),BP7)</f>
        <v>65.260000000000005</v>
      </c>
      <c r="BQ6" s="22">
        <f t="shared" ref="BQ6:BY6" si="8">IF(BQ7="",NA(),BQ7)</f>
        <v>65.58</v>
      </c>
      <c r="BR6" s="22">
        <f t="shared" si="8"/>
        <v>60</v>
      </c>
      <c r="BS6" s="22">
        <f t="shared" si="8"/>
        <v>53.84</v>
      </c>
      <c r="BT6" s="22">
        <f t="shared" si="8"/>
        <v>56.49</v>
      </c>
      <c r="BU6" s="22">
        <f t="shared" si="8"/>
        <v>58.79</v>
      </c>
      <c r="BV6" s="22">
        <f t="shared" si="8"/>
        <v>58.41</v>
      </c>
      <c r="BW6" s="22">
        <f t="shared" si="8"/>
        <v>58.27</v>
      </c>
      <c r="BX6" s="22">
        <f t="shared" si="8"/>
        <v>55.15</v>
      </c>
      <c r="BY6" s="22">
        <f t="shared" si="8"/>
        <v>53.95</v>
      </c>
      <c r="BZ6" s="21" t="str">
        <f>IF(BZ7="","",IF(BZ7="-","【-】","【"&amp;SUBSTITUTE(TEXT(BZ7,"#,##0.00"),"-","△")&amp;"】"))</f>
        <v>【49.51】</v>
      </c>
      <c r="CA6" s="22">
        <f>IF(CA7="",NA(),CA7)</f>
        <v>205.91</v>
      </c>
      <c r="CB6" s="22">
        <f t="shared" ref="CB6:CJ6" si="9">IF(CB7="",NA(),CB7)</f>
        <v>242.65</v>
      </c>
      <c r="CC6" s="22">
        <f t="shared" si="9"/>
        <v>261.38</v>
      </c>
      <c r="CD6" s="22">
        <f t="shared" si="9"/>
        <v>293.37</v>
      </c>
      <c r="CE6" s="22">
        <f t="shared" si="9"/>
        <v>283.18</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59.17</v>
      </c>
      <c r="CM6" s="22">
        <f t="shared" ref="CM6:CU6" si="10">IF(CM7="",NA(),CM7)</f>
        <v>61.18</v>
      </c>
      <c r="CN6" s="22">
        <f t="shared" si="10"/>
        <v>67.87</v>
      </c>
      <c r="CO6" s="22">
        <f t="shared" si="10"/>
        <v>67.37</v>
      </c>
      <c r="CP6" s="22">
        <f t="shared" si="10"/>
        <v>65.42</v>
      </c>
      <c r="CQ6" s="22">
        <f t="shared" si="10"/>
        <v>56.04</v>
      </c>
      <c r="CR6" s="22">
        <f t="shared" si="10"/>
        <v>58.52</v>
      </c>
      <c r="CS6" s="22">
        <f t="shared" si="10"/>
        <v>58.88</v>
      </c>
      <c r="CT6" s="22">
        <f t="shared" si="10"/>
        <v>58.16</v>
      </c>
      <c r="CU6" s="22">
        <f t="shared" si="10"/>
        <v>55.9</v>
      </c>
      <c r="CV6" s="21" t="str">
        <f>IF(CV7="","",IF(CV7="-","【-】","【"&amp;SUBSTITUTE(TEXT(CV7,"#,##0.00"),"-","△")&amp;"】"))</f>
        <v>【55.00】</v>
      </c>
      <c r="CW6" s="22">
        <f>IF(CW7="",NA(),CW7)</f>
        <v>70.87</v>
      </c>
      <c r="CX6" s="22">
        <f t="shared" ref="CX6:DF6" si="11">IF(CX7="",NA(),CX7)</f>
        <v>66.72</v>
      </c>
      <c r="CY6" s="22">
        <f t="shared" si="11"/>
        <v>63.25</v>
      </c>
      <c r="CZ6" s="22">
        <f t="shared" si="11"/>
        <v>61.12</v>
      </c>
      <c r="DA6" s="22">
        <f t="shared" si="11"/>
        <v>62.44</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0.38</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73679</v>
      </c>
      <c r="D7" s="24">
        <v>47</v>
      </c>
      <c r="E7" s="24">
        <v>1</v>
      </c>
      <c r="F7" s="24">
        <v>0</v>
      </c>
      <c r="G7" s="24">
        <v>0</v>
      </c>
      <c r="H7" s="24" t="s">
        <v>94</v>
      </c>
      <c r="I7" s="24" t="s">
        <v>95</v>
      </c>
      <c r="J7" s="24" t="s">
        <v>96</v>
      </c>
      <c r="K7" s="24" t="s">
        <v>97</v>
      </c>
      <c r="L7" s="24" t="s">
        <v>98</v>
      </c>
      <c r="M7" s="24" t="s">
        <v>99</v>
      </c>
      <c r="N7" s="25" t="s">
        <v>100</v>
      </c>
      <c r="O7" s="25" t="s">
        <v>101</v>
      </c>
      <c r="P7" s="25">
        <v>93.45</v>
      </c>
      <c r="Q7" s="25">
        <v>2770</v>
      </c>
      <c r="R7" s="25">
        <v>3828</v>
      </c>
      <c r="S7" s="25">
        <v>390.46</v>
      </c>
      <c r="T7" s="25">
        <v>9.8000000000000007</v>
      </c>
      <c r="U7" s="25">
        <v>3508</v>
      </c>
      <c r="V7" s="25">
        <v>11.71</v>
      </c>
      <c r="W7" s="25">
        <v>299.57</v>
      </c>
      <c r="X7" s="25">
        <v>74.400000000000006</v>
      </c>
      <c r="Y7" s="25">
        <v>75.790000000000006</v>
      </c>
      <c r="Z7" s="25">
        <v>64.72</v>
      </c>
      <c r="AA7" s="25">
        <v>60.23</v>
      </c>
      <c r="AB7" s="25">
        <v>60.38</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1547.3</v>
      </c>
      <c r="BF7" s="25">
        <v>1357.05</v>
      </c>
      <c r="BG7" s="25">
        <v>1308.56</v>
      </c>
      <c r="BH7" s="25">
        <v>1291.73</v>
      </c>
      <c r="BI7" s="25">
        <v>1325.05</v>
      </c>
      <c r="BJ7" s="25">
        <v>1018.52</v>
      </c>
      <c r="BK7" s="25">
        <v>949.61</v>
      </c>
      <c r="BL7" s="25">
        <v>918.84</v>
      </c>
      <c r="BM7" s="25">
        <v>955.49</v>
      </c>
      <c r="BN7" s="25">
        <v>1017.9</v>
      </c>
      <c r="BO7" s="25">
        <v>1045.2</v>
      </c>
      <c r="BP7" s="25">
        <v>65.260000000000005</v>
      </c>
      <c r="BQ7" s="25">
        <v>65.58</v>
      </c>
      <c r="BR7" s="25">
        <v>60</v>
      </c>
      <c r="BS7" s="25">
        <v>53.84</v>
      </c>
      <c r="BT7" s="25">
        <v>56.49</v>
      </c>
      <c r="BU7" s="25">
        <v>58.79</v>
      </c>
      <c r="BV7" s="25">
        <v>58.41</v>
      </c>
      <c r="BW7" s="25">
        <v>58.27</v>
      </c>
      <c r="BX7" s="25">
        <v>55.15</v>
      </c>
      <c r="BY7" s="25">
        <v>53.95</v>
      </c>
      <c r="BZ7" s="25">
        <v>49.51</v>
      </c>
      <c r="CA7" s="25">
        <v>205.91</v>
      </c>
      <c r="CB7" s="25">
        <v>242.65</v>
      </c>
      <c r="CC7" s="25">
        <v>261.38</v>
      </c>
      <c r="CD7" s="25">
        <v>293.37</v>
      </c>
      <c r="CE7" s="25">
        <v>283.18</v>
      </c>
      <c r="CF7" s="25">
        <v>298.25</v>
      </c>
      <c r="CG7" s="25">
        <v>303.27999999999997</v>
      </c>
      <c r="CH7" s="25">
        <v>303.81</v>
      </c>
      <c r="CI7" s="25">
        <v>310.26</v>
      </c>
      <c r="CJ7" s="25">
        <v>318.99</v>
      </c>
      <c r="CK7" s="25">
        <v>317.14</v>
      </c>
      <c r="CL7" s="25">
        <v>59.17</v>
      </c>
      <c r="CM7" s="25">
        <v>61.18</v>
      </c>
      <c r="CN7" s="25">
        <v>67.87</v>
      </c>
      <c r="CO7" s="25">
        <v>67.37</v>
      </c>
      <c r="CP7" s="25">
        <v>65.42</v>
      </c>
      <c r="CQ7" s="25">
        <v>56.04</v>
      </c>
      <c r="CR7" s="25">
        <v>58.52</v>
      </c>
      <c r="CS7" s="25">
        <v>58.88</v>
      </c>
      <c r="CT7" s="25">
        <v>58.16</v>
      </c>
      <c r="CU7" s="25">
        <v>55.9</v>
      </c>
      <c r="CV7" s="25">
        <v>55</v>
      </c>
      <c r="CW7" s="25">
        <v>70.87</v>
      </c>
      <c r="CX7" s="25">
        <v>66.72</v>
      </c>
      <c r="CY7" s="25">
        <v>63.25</v>
      </c>
      <c r="CZ7" s="25">
        <v>61.12</v>
      </c>
      <c r="DA7" s="25">
        <v>62.44</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0.38</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107</v>
      </c>
    </row>
    <row r="12" spans="1:144" x14ac:dyDescent="0.15">
      <c r="B12">
        <v>1</v>
      </c>
      <c r="C12">
        <v>1</v>
      </c>
      <c r="D12">
        <v>1</v>
      </c>
      <c r="E12">
        <v>1</v>
      </c>
      <c r="F12">
        <v>1</v>
      </c>
      <c r="G12" t="s">
        <v>108</v>
      </c>
    </row>
    <row r="13" spans="1:144" x14ac:dyDescent="0.15">
      <c r="B13" t="s">
        <v>109</v>
      </c>
      <c r="C13" t="s">
        <v>109</v>
      </c>
      <c r="D13" t="s">
        <v>110</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lg062</cp:lastModifiedBy>
  <cp:lastPrinted>2025-02-05T04:13:23Z</cp:lastPrinted>
  <dcterms:created xsi:type="dcterms:W3CDTF">2024-12-11T05:08:38Z</dcterms:created>
  <dcterms:modified xsi:type="dcterms:W3CDTF">2025-02-05T04:15:53Z</dcterms:modified>
  <cp:category/>
</cp:coreProperties>
</file>