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shimo379\Desktop\【照会_2月5日（水）期限】公営企業に係る経営比較分析表（令和5年度決算）の分析等について\"/>
    </mc:Choice>
  </mc:AlternateContent>
  <xr:revisionPtr revIDLastSave="0" documentId="13_ncr:1_{64289A5B-578F-4728-A8D6-DA8CC30CB4E6}" xr6:coauthVersionLast="45" xr6:coauthVersionMax="45" xr10:uidLastSave="{00000000-0000-0000-0000-000000000000}"/>
  <workbookProtection workbookAlgorithmName="SHA-512" workbookHashValue="amilaLE+Qx3liq0QrruNOFuda34XNXer1Im2Qh/EYKgKoLMHF+a1v7i1KchJB4bFf0YDhj1HMysA10gtxa02Yw==" workbookSaltValue="WfQnicEULQEEf3pGiS1SoQ==" workbookSpinCount="100000" lockStructure="1"/>
  <bookViews>
    <workbookView xWindow="-108" yWindow="-108" windowWidth="19416" windowHeight="1041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I85" i="4"/>
  <c r="H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<sst xmlns="http://schemas.openxmlformats.org/spreadsheetml/2006/main" count="233" uniqueCount="116">
  <si>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</si>
  <si>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</si>
  <si>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</si>
  <si>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</si>
  <si>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</si>
  <si>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</si>
  <si>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</si>
  <si>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</si>
  <si>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</si>
  <si>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</si>
  <si>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</si>
  <si>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</si>
  <si>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</si>
  <si>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</si>
  <si>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</si>
  <si>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</si>
  <si>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</si>
  <si>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</si>
  <si>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</si>
  <si>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</si>
  <si>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</si>
  <si>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</si>
  <si>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</si>
  <si>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</si>
  <si>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</si>
  <si>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</si>
  <si>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</si>
  <si>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</si>
  <si>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</si>
  <si>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</si>
  <si>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</si>
  <si>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</si>
  <si>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</si>
  <si>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</si>
  <si>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</si>
  <si>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</si>
  <si>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</si>
  <si>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</si>
  <si>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</si>
  <si>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</si>
  <si>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</si>
  <si>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</si>
  <si>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</si>
  <si>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</si>
  <si>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</si>
  <si>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</si>
  <si>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</si>
  <si>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</si>
  <si>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</si>
  <si>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</si>
  <si>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</si>
  <si>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</si>
  <si>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</si>
  <si>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</si>
  <si>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</si>
  <si>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</si>
  <si>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</si>
  <si>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</si>
  <si>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</si>
  <si>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</si>
  <si>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</si>
  <si>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</si>
  <si>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</si>
  <si>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</si>
  <si>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</si>
  <si>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</si>
  <si>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</si>
  <si>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</si>
  <si>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</si>
  <si>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</si>
  <si>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</si>
  <si>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</si>
  <si>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</si>
  <si>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</si>
  <si>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</si>
  <si>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</si>
  <si>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</si>
  <si>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</si>
  <si>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</si>
  <si>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</si>
  <si>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</si>
  <si>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</si>
  <si>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</si>
  <si>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</si>
  <si>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</si>
  <si>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</si>
  <si>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</si>
  <si>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</si>
  <si>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</si>
  <si>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</si>
  <si>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</si>
  <si>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</si>
  <si>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</si>
  <si>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</si>
  <si>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</si>
  <si>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</si>
  <si>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下郷町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</si>
  <si>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</si>
  <si>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</si>
  <si>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</si>
  <si>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</si>
  <si>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</si>
  <si>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</si>
  <si>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</si>
  <si>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</si>
  <si>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</si>
  <si>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</si>
  <si>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</si>
  <si>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</si>
  <si>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</si>
  <si>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</si>
  <si>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</si>
  <si>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</si>
  <si>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当町の水道事業の運営については、必要最小限の予算で水道施設を維持管理しながら水道水の供給を行っている。そのなかで、地方債を償還しながら経営収支を上げていくには、水道使用料の回収率を上げていくことが効果的であると考える。
　水道使用料の収納率については、現年分の完納はもちろんのこと、滞納繰越分については納入指導を含め対策が必要であり、新規滞納者を増やさないよう、今後も継続して努力が必要である。
　また、施設利用率が平均より大きく上回っているのに対し、有収率が平均より下回っている。漏水調査等を今後も継続しつつ、漏水修繕や老朽管の更新を計画的に実施しなければならない。</t>
    <rPh sb="1" eb="3">
      <t>トウチョウ</t>
    </rPh>
    <rPh sb="4" eb="8">
      <t>スイドウジギョウ</t>
    </rPh>
    <rPh sb="9" eb="11">
      <t>ウンエイ</t>
    </rPh>
    <rPh sb="17" eb="22">
      <t>ヒツヨウサイショウゲン</t>
    </rPh>
    <rPh sb="23" eb="25">
      <t>ヨサン</t>
    </rPh>
    <rPh sb="26" eb="30">
      <t>スイドウシセツ</t>
    </rPh>
    <rPh sb="31" eb="35">
      <t>イジカンリ</t>
    </rPh>
    <rPh sb="39" eb="42">
      <t>スイドウスイ</t>
    </rPh>
    <rPh sb="43" eb="45">
      <t>キョウキュウ</t>
    </rPh>
    <rPh sb="46" eb="47">
      <t>オコナ</t>
    </rPh>
    <rPh sb="58" eb="61">
      <t>チホウサイ</t>
    </rPh>
    <rPh sb="62" eb="64">
      <t>ショウカン</t>
    </rPh>
    <rPh sb="68" eb="72">
      <t>ケイエイシュウシ</t>
    </rPh>
    <rPh sb="73" eb="74">
      <t>ア</t>
    </rPh>
    <rPh sb="81" eb="86">
      <t>スイドウシヨウリョウ</t>
    </rPh>
    <rPh sb="87" eb="90">
      <t>カイシュウリツ</t>
    </rPh>
    <rPh sb="91" eb="92">
      <t>ア</t>
    </rPh>
    <rPh sb="99" eb="102">
      <t>コウカテキ</t>
    </rPh>
    <rPh sb="106" eb="107">
      <t>カンガ</t>
    </rPh>
    <rPh sb="112" eb="117">
      <t>スイドウシヨウリョウ</t>
    </rPh>
    <rPh sb="118" eb="120">
      <t>シュウノウ</t>
    </rPh>
    <rPh sb="120" eb="121">
      <t>リツ</t>
    </rPh>
    <rPh sb="127" eb="130">
      <t>ゲンネンブン</t>
    </rPh>
    <rPh sb="131" eb="133">
      <t>カンノウ</t>
    </rPh>
    <rPh sb="142" eb="147">
      <t>タイノウクリコシブン</t>
    </rPh>
    <rPh sb="152" eb="156">
      <t>ノウニュウシドウ</t>
    </rPh>
    <rPh sb="157" eb="158">
      <t>フク</t>
    </rPh>
    <rPh sb="159" eb="161">
      <t>タイサク</t>
    </rPh>
    <rPh sb="162" eb="164">
      <t>ヒツヨウ</t>
    </rPh>
    <rPh sb="168" eb="173">
      <t>シンキタイノウシャ</t>
    </rPh>
    <rPh sb="174" eb="175">
      <t>フ</t>
    </rPh>
    <rPh sb="182" eb="184">
      <t>コンゴ</t>
    </rPh>
    <rPh sb="185" eb="187">
      <t>ケイゾク</t>
    </rPh>
    <rPh sb="189" eb="191">
      <t>ドリョク</t>
    </rPh>
    <rPh sb="192" eb="194">
      <t>ヒツヨウ</t>
    </rPh>
    <rPh sb="203" eb="205">
      <t>シセツ</t>
    </rPh>
    <rPh sb="205" eb="208">
      <t>リヨウリツ</t>
    </rPh>
    <rPh sb="209" eb="211">
      <t>ヘイキン</t>
    </rPh>
    <rPh sb="213" eb="214">
      <t>オオ</t>
    </rPh>
    <rPh sb="216" eb="218">
      <t>ウワマワ</t>
    </rPh>
    <rPh sb="224" eb="225">
      <t>タイ</t>
    </rPh>
    <rPh sb="227" eb="230">
      <t>ユウシュウリツ</t>
    </rPh>
    <rPh sb="231" eb="233">
      <t>ヘイキン</t>
    </rPh>
    <rPh sb="235" eb="237">
      <t>シタマワ</t>
    </rPh>
    <phoneticPr fontId="4"/>
  </si>
  <si>
    <t>　財政の状況と経常費用を勘案しながら、老朽化した電装核施設(設備)や水道管の更新を検討しなくてはならないが、給水人口が減少し、財政上厳しくなっていく中で、優先順位を含め今後計画的な更新をしていくかが大きな課題である。</t>
    <rPh sb="1" eb="3">
      <t>ザイセイ</t>
    </rPh>
    <rPh sb="4" eb="6">
      <t>ジョウキョウ</t>
    </rPh>
    <rPh sb="7" eb="11">
      <t>ケイジョウヒヨウ</t>
    </rPh>
    <rPh sb="12" eb="14">
      <t>カンアン</t>
    </rPh>
    <rPh sb="19" eb="22">
      <t>ロウキュウカ</t>
    </rPh>
    <rPh sb="24" eb="26">
      <t>デンソウ</t>
    </rPh>
    <rPh sb="26" eb="29">
      <t>カクシセツ</t>
    </rPh>
    <rPh sb="30" eb="32">
      <t>セツビ</t>
    </rPh>
    <rPh sb="34" eb="36">
      <t>スイドウ</t>
    </rPh>
    <rPh sb="36" eb="37">
      <t>カン</t>
    </rPh>
    <rPh sb="38" eb="40">
      <t>コウシン</t>
    </rPh>
    <rPh sb="41" eb="43">
      <t>ケントウ</t>
    </rPh>
    <rPh sb="54" eb="58">
      <t>キュウスイジンコウ</t>
    </rPh>
    <rPh sb="59" eb="61">
      <t>ゲンショウ</t>
    </rPh>
    <rPh sb="63" eb="66">
      <t>ザイセイジョウ</t>
    </rPh>
    <rPh sb="66" eb="67">
      <t>キビ</t>
    </rPh>
    <rPh sb="74" eb="75">
      <t>ナカ</t>
    </rPh>
    <rPh sb="77" eb="81">
      <t>ユウセンジュンイ</t>
    </rPh>
    <rPh sb="82" eb="83">
      <t>フク</t>
    </rPh>
    <rPh sb="84" eb="86">
      <t>コンゴ</t>
    </rPh>
    <rPh sb="86" eb="89">
      <t>ケイカクテキ</t>
    </rPh>
    <rPh sb="90" eb="92">
      <t>コウシン</t>
    </rPh>
    <rPh sb="99" eb="100">
      <t>オオ</t>
    </rPh>
    <rPh sb="102" eb="104">
      <t>カダイ</t>
    </rPh>
    <phoneticPr fontId="4"/>
  </si>
  <si>
    <t>　現在の水道施設を維持管理しながら、水道事業の運営を改善していくには、収納率向上、老朽化等に伴う修繕、管路更新等複合的課題が多い。
　毎年給水人口が減少し、収入も減少している現状では困難な状況ではあるが、今後何かしらの対策を講じたい。</t>
    <rPh sb="1" eb="3">
      <t>ゲンザイ</t>
    </rPh>
    <rPh sb="4" eb="8">
      <t>スイドウシセツ</t>
    </rPh>
    <rPh sb="9" eb="13">
      <t>イジカンリ</t>
    </rPh>
    <rPh sb="18" eb="22">
      <t>スイドウジギョウ</t>
    </rPh>
    <rPh sb="23" eb="25">
      <t>ウンエイ</t>
    </rPh>
    <rPh sb="26" eb="28">
      <t>カイゼン</t>
    </rPh>
    <rPh sb="35" eb="40">
      <t>シュウノウリツコウジョウ</t>
    </rPh>
    <rPh sb="41" eb="45">
      <t>ロウキュウカトウ</t>
    </rPh>
    <rPh sb="46" eb="47">
      <t>トモナ</t>
    </rPh>
    <rPh sb="48" eb="50">
      <t>シュウゼン</t>
    </rPh>
    <rPh sb="51" eb="55">
      <t>カンロコウシン</t>
    </rPh>
    <rPh sb="55" eb="56">
      <t>トウ</t>
    </rPh>
    <rPh sb="56" eb="59">
      <t>フクゴウテキ</t>
    </rPh>
    <rPh sb="59" eb="61">
      <t>カダイ</t>
    </rPh>
    <rPh sb="62" eb="63">
      <t>オオ</t>
    </rPh>
    <rPh sb="67" eb="69">
      <t>マイトシ</t>
    </rPh>
    <rPh sb="69" eb="73">
      <t>キュウスイジンコウ</t>
    </rPh>
    <rPh sb="74" eb="76">
      <t>ゲンショウ</t>
    </rPh>
    <rPh sb="78" eb="80">
      <t>シュウニュウ</t>
    </rPh>
    <rPh sb="81" eb="83">
      <t>ゲンショウ</t>
    </rPh>
    <rPh sb="87" eb="89">
      <t>ゲンジョウ</t>
    </rPh>
    <rPh sb="91" eb="93">
      <t>コンナン</t>
    </rPh>
    <rPh sb="94" eb="96">
      <t>ジョウキョウ</t>
    </rPh>
    <rPh sb="102" eb="104">
      <t>コンゴ</t>
    </rPh>
    <rPh sb="104" eb="105">
      <t>ナニ</t>
    </rPh>
    <rPh sb="109" eb="111">
      <t>タイサク</t>
    </rPh>
    <rPh sb="112" eb="113">
      <t>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</si>
</sst>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02-42AE-B662-986981071B9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DF02-42AE-B662-986981071B9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91.94</c:v>
                </c:pt>
                <c:pt idx="1">
                  <c:v>83.41</c:v>
                </c:pt>
                <c:pt idx="2">
                  <c:v>81.2</c:v>
                </c:pt>
                <c:pt idx="3">
                  <c:v>76.23</c:v>
                </c:pt>
                <c:pt idx="4">
                  <c:v>70.61</c:v>
                </c:pt>
              </c:numCache>
            </c:numRef>
          </c:val>
          <c:extLst>
            <c:ext xmlns:c16="http://schemas.microsoft.com/office/drawing/2014/chart" uri="{C3380CC4-5D6E-409C-BE32-E72D297353CC}">
              <c16:uniqueId val="{00000000-F682-44EA-AAF4-E4970049BAF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F682-44EA-AAF4-E4970049BAF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38.72</c:v>
                </c:pt>
                <c:pt idx="1">
                  <c:v>41.91</c:v>
                </c:pt>
                <c:pt idx="2">
                  <c:v>42.72</c:v>
                </c:pt>
                <c:pt idx="3">
                  <c:v>45.31</c:v>
                </c:pt>
                <c:pt idx="4">
                  <c:v>49.45</c:v>
                </c:pt>
              </c:numCache>
            </c:numRef>
          </c:val>
          <c:extLst>
            <c:ext xmlns:c16="http://schemas.microsoft.com/office/drawing/2014/chart" uri="{C3380CC4-5D6E-409C-BE32-E72D297353CC}">
              <c16:uniqueId val="{00000000-F972-4460-B8D8-D39B6F621378}"/>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F972-4460-B8D8-D39B6F621378}"/>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73.489999999999995</c:v>
                </c:pt>
                <c:pt idx="1">
                  <c:v>70.56</c:v>
                </c:pt>
                <c:pt idx="2">
                  <c:v>73.88</c:v>
                </c:pt>
                <c:pt idx="3">
                  <c:v>68.959999999999994</c:v>
                </c:pt>
                <c:pt idx="4">
                  <c:v>69.010000000000005</c:v>
                </c:pt>
              </c:numCache>
            </c:numRef>
          </c:val>
          <c:extLst>
            <c:ext xmlns:c16="http://schemas.microsoft.com/office/drawing/2014/chart" uri="{C3380CC4-5D6E-409C-BE32-E72D297353CC}">
              <c16:uniqueId val="{00000000-3479-465C-873A-7C16EC6BF5E0}"/>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3479-465C-873A-7C16EC6BF5E0}"/>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60-47DF-9ED0-81B0726BB17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60-47DF-9ED0-81B0726BB17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C5-4B42-A907-E5BC5CBB609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C5-4B42-A907-E5BC5CBB609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CC-4C34-86E8-B3510AFF167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CC-4C34-86E8-B3510AFF167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FE-413F-B588-690E3DBF2CD2}"/>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FE-413F-B588-690E3DBF2CD2}"/>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958.77</c:v>
                </c:pt>
                <c:pt idx="1">
                  <c:v>860.38</c:v>
                </c:pt>
                <c:pt idx="2">
                  <c:v>755.53</c:v>
                </c:pt>
                <c:pt idx="3">
                  <c:v>662.28</c:v>
                </c:pt>
                <c:pt idx="4">
                  <c:v>559.38</c:v>
                </c:pt>
              </c:numCache>
            </c:numRef>
          </c:val>
          <c:extLst>
            <c:ext xmlns:c16="http://schemas.microsoft.com/office/drawing/2014/chart" uri="{C3380CC4-5D6E-409C-BE32-E72D297353CC}">
              <c16:uniqueId val="{00000000-CA5F-4B93-965F-0CF28DC039F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CA5F-4B93-965F-0CF28DC039F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57.46</c:v>
                </c:pt>
                <c:pt idx="1">
                  <c:v>55.83</c:v>
                </c:pt>
                <c:pt idx="2">
                  <c:v>54.96</c:v>
                </c:pt>
                <c:pt idx="3">
                  <c:v>53.52</c:v>
                </c:pt>
                <c:pt idx="4">
                  <c:v>52.74</c:v>
                </c:pt>
              </c:numCache>
            </c:numRef>
          </c:val>
          <c:extLst>
            <c:ext xmlns:c16="http://schemas.microsoft.com/office/drawing/2014/chart" uri="{C3380CC4-5D6E-409C-BE32-E72D297353CC}">
              <c16:uniqueId val="{00000000-4CCB-4716-97EA-FA25568C9969}"/>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4CCB-4716-97EA-FA25568C9969}"/>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402.38</c:v>
                </c:pt>
                <c:pt idx="1">
                  <c:v>423.17</c:v>
                </c:pt>
                <c:pt idx="2">
                  <c:v>436.17</c:v>
                </c:pt>
                <c:pt idx="3">
                  <c:v>443.42</c:v>
                </c:pt>
                <c:pt idx="4">
                  <c:v>441.97</c:v>
                </c:pt>
              </c:numCache>
            </c:numRef>
          </c:val>
          <c:extLst>
            <c:ext xmlns:c16="http://schemas.microsoft.com/office/drawing/2014/chart" uri="{C3380CC4-5D6E-409C-BE32-E72D297353CC}">
              <c16:uniqueId val="{00000000-3DDF-436E-BA81-A83E3CA073D1}"/>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3DDF-436E-BA81-A83E3CA073D1}"/>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CA66" sqref="CA6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福島県　下郷町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D3</v>
      </c>
      <c r="X8" s="35"/>
      <c r="Y8" s="35"/>
      <c r="Z8" s="35"/>
      <c r="AA8" s="35"/>
      <c r="AB8" s="35"/>
      <c r="AC8" s="35"/>
      <c r="AD8" s="35" t="str">
        <f>データ!$M$6</f>
        <v>非設置</v>
      </c>
      <c r="AE8" s="35"/>
      <c r="AF8" s="35"/>
      <c r="AG8" s="35"/>
      <c r="AH8" s="35"/>
      <c r="AI8" s="35"/>
      <c r="AJ8" s="35"/>
      <c r="AK8" s="2"/>
      <c r="AL8" s="36">
        <f>データ!$R$6</f>
        <v>4986</v>
      </c>
      <c r="AM8" s="36"/>
      <c r="AN8" s="36"/>
      <c r="AO8" s="36"/>
      <c r="AP8" s="36"/>
      <c r="AQ8" s="36"/>
      <c r="AR8" s="36"/>
      <c r="AS8" s="36"/>
      <c r="AT8" s="37">
        <f>データ!$S$6</f>
        <v>317.04000000000002</v>
      </c>
      <c r="AU8" s="37"/>
      <c r="AV8" s="37"/>
      <c r="AW8" s="37"/>
      <c r="AX8" s="37"/>
      <c r="AY8" s="37"/>
      <c r="AZ8" s="37"/>
      <c r="BA8" s="37"/>
      <c r="BB8" s="37">
        <f>データ!$T$6</f>
        <v>15.73</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83.65</v>
      </c>
      <c r="Q10" s="37"/>
      <c r="R10" s="37"/>
      <c r="S10" s="37"/>
      <c r="T10" s="37"/>
      <c r="U10" s="37"/>
      <c r="V10" s="37"/>
      <c r="W10" s="36">
        <f>データ!$Q$6</f>
        <v>3980</v>
      </c>
      <c r="X10" s="36"/>
      <c r="Y10" s="36"/>
      <c r="Z10" s="36"/>
      <c r="AA10" s="36"/>
      <c r="AB10" s="36"/>
      <c r="AC10" s="36"/>
      <c r="AD10" s="2"/>
      <c r="AE10" s="2"/>
      <c r="AF10" s="2"/>
      <c r="AG10" s="2"/>
      <c r="AH10" s="2"/>
      <c r="AI10" s="2"/>
      <c r="AJ10" s="2"/>
      <c r="AK10" s="2"/>
      <c r="AL10" s="36">
        <f>データ!$U$6</f>
        <v>4098</v>
      </c>
      <c r="AM10" s="36"/>
      <c r="AN10" s="36"/>
      <c r="AO10" s="36"/>
      <c r="AP10" s="36"/>
      <c r="AQ10" s="36"/>
      <c r="AR10" s="36"/>
      <c r="AS10" s="36"/>
      <c r="AT10" s="37">
        <f>データ!$V$6</f>
        <v>317</v>
      </c>
      <c r="AU10" s="37"/>
      <c r="AV10" s="37"/>
      <c r="AW10" s="37"/>
      <c r="AX10" s="37"/>
      <c r="AY10" s="37"/>
      <c r="AZ10" s="37"/>
      <c r="BA10" s="37"/>
      <c r="BB10" s="37">
        <f>データ!$W$6</f>
        <v>12.93</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6" t="s">
        <v>113</v>
      </c>
      <c r="BM16" s="47"/>
      <c r="BN16" s="47"/>
      <c r="BO16" s="47"/>
      <c r="BP16" s="47"/>
      <c r="BQ16" s="47"/>
      <c r="BR16" s="47"/>
      <c r="BS16" s="47"/>
      <c r="BT16" s="47"/>
      <c r="BU16" s="47"/>
      <c r="BV16" s="47"/>
      <c r="BW16" s="47"/>
      <c r="BX16" s="47"/>
      <c r="BY16" s="47"/>
      <c r="BZ16" s="4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7"/>
      <c r="BN17" s="47"/>
      <c r="BO17" s="47"/>
      <c r="BP17" s="47"/>
      <c r="BQ17" s="47"/>
      <c r="BR17" s="47"/>
      <c r="BS17" s="47"/>
      <c r="BT17" s="47"/>
      <c r="BU17" s="47"/>
      <c r="BV17" s="47"/>
      <c r="BW17" s="47"/>
      <c r="BX17" s="47"/>
      <c r="BY17" s="47"/>
      <c r="BZ17" s="4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7"/>
      <c r="BN18" s="47"/>
      <c r="BO18" s="47"/>
      <c r="BP18" s="47"/>
      <c r="BQ18" s="47"/>
      <c r="BR18" s="47"/>
      <c r="BS18" s="47"/>
      <c r="BT18" s="47"/>
      <c r="BU18" s="47"/>
      <c r="BV18" s="47"/>
      <c r="BW18" s="47"/>
      <c r="BX18" s="47"/>
      <c r="BY18" s="47"/>
      <c r="BZ18" s="4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7"/>
      <c r="BN19" s="47"/>
      <c r="BO19" s="47"/>
      <c r="BP19" s="47"/>
      <c r="BQ19" s="47"/>
      <c r="BR19" s="47"/>
      <c r="BS19" s="47"/>
      <c r="BT19" s="47"/>
      <c r="BU19" s="47"/>
      <c r="BV19" s="47"/>
      <c r="BW19" s="47"/>
      <c r="BX19" s="47"/>
      <c r="BY19" s="47"/>
      <c r="BZ19" s="4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7"/>
      <c r="BN20" s="47"/>
      <c r="BO20" s="47"/>
      <c r="BP20" s="47"/>
      <c r="BQ20" s="47"/>
      <c r="BR20" s="47"/>
      <c r="BS20" s="47"/>
      <c r="BT20" s="47"/>
      <c r="BU20" s="47"/>
      <c r="BV20" s="47"/>
      <c r="BW20" s="47"/>
      <c r="BX20" s="47"/>
      <c r="BY20" s="47"/>
      <c r="BZ20" s="4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7"/>
      <c r="BN21" s="47"/>
      <c r="BO21" s="47"/>
      <c r="BP21" s="47"/>
      <c r="BQ21" s="47"/>
      <c r="BR21" s="47"/>
      <c r="BS21" s="47"/>
      <c r="BT21" s="47"/>
      <c r="BU21" s="47"/>
      <c r="BV21" s="47"/>
      <c r="BW21" s="47"/>
      <c r="BX21" s="47"/>
      <c r="BY21" s="47"/>
      <c r="BZ21" s="4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7"/>
      <c r="BN22" s="47"/>
      <c r="BO22" s="47"/>
      <c r="BP22" s="47"/>
      <c r="BQ22" s="47"/>
      <c r="BR22" s="47"/>
      <c r="BS22" s="47"/>
      <c r="BT22" s="47"/>
      <c r="BU22" s="47"/>
      <c r="BV22" s="47"/>
      <c r="BW22" s="47"/>
      <c r="BX22" s="47"/>
      <c r="BY22" s="47"/>
      <c r="BZ22" s="4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7"/>
      <c r="BN23" s="47"/>
      <c r="BO23" s="47"/>
      <c r="BP23" s="47"/>
      <c r="BQ23" s="47"/>
      <c r="BR23" s="47"/>
      <c r="BS23" s="47"/>
      <c r="BT23" s="47"/>
      <c r="BU23" s="47"/>
      <c r="BV23" s="47"/>
      <c r="BW23" s="47"/>
      <c r="BX23" s="47"/>
      <c r="BY23" s="47"/>
      <c r="BZ23" s="4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7"/>
      <c r="BN24" s="47"/>
      <c r="BO24" s="47"/>
      <c r="BP24" s="47"/>
      <c r="BQ24" s="47"/>
      <c r="BR24" s="47"/>
      <c r="BS24" s="47"/>
      <c r="BT24" s="47"/>
      <c r="BU24" s="47"/>
      <c r="BV24" s="47"/>
      <c r="BW24" s="47"/>
      <c r="BX24" s="47"/>
      <c r="BY24" s="47"/>
      <c r="BZ24" s="4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7"/>
      <c r="BN25" s="47"/>
      <c r="BO25" s="47"/>
      <c r="BP25" s="47"/>
      <c r="BQ25" s="47"/>
      <c r="BR25" s="47"/>
      <c r="BS25" s="47"/>
      <c r="BT25" s="47"/>
      <c r="BU25" s="47"/>
      <c r="BV25" s="47"/>
      <c r="BW25" s="47"/>
      <c r="BX25" s="47"/>
      <c r="BY25" s="47"/>
      <c r="BZ25" s="4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7"/>
      <c r="BN26" s="47"/>
      <c r="BO26" s="47"/>
      <c r="BP26" s="47"/>
      <c r="BQ26" s="47"/>
      <c r="BR26" s="47"/>
      <c r="BS26" s="47"/>
      <c r="BT26" s="47"/>
      <c r="BU26" s="47"/>
      <c r="BV26" s="47"/>
      <c r="BW26" s="47"/>
      <c r="BX26" s="47"/>
      <c r="BY26" s="47"/>
      <c r="BZ26" s="4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7"/>
      <c r="BN27" s="47"/>
      <c r="BO27" s="47"/>
      <c r="BP27" s="47"/>
      <c r="BQ27" s="47"/>
      <c r="BR27" s="47"/>
      <c r="BS27" s="47"/>
      <c r="BT27" s="47"/>
      <c r="BU27" s="47"/>
      <c r="BV27" s="47"/>
      <c r="BW27" s="47"/>
      <c r="BX27" s="47"/>
      <c r="BY27" s="47"/>
      <c r="BZ27" s="4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7"/>
      <c r="BN28" s="47"/>
      <c r="BO28" s="47"/>
      <c r="BP28" s="47"/>
      <c r="BQ28" s="47"/>
      <c r="BR28" s="47"/>
      <c r="BS28" s="47"/>
      <c r="BT28" s="47"/>
      <c r="BU28" s="47"/>
      <c r="BV28" s="47"/>
      <c r="BW28" s="47"/>
      <c r="BX28" s="47"/>
      <c r="BY28" s="47"/>
      <c r="BZ28" s="4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7"/>
      <c r="BN29" s="47"/>
      <c r="BO29" s="47"/>
      <c r="BP29" s="47"/>
      <c r="BQ29" s="47"/>
      <c r="BR29" s="47"/>
      <c r="BS29" s="47"/>
      <c r="BT29" s="47"/>
      <c r="BU29" s="47"/>
      <c r="BV29" s="47"/>
      <c r="BW29" s="47"/>
      <c r="BX29" s="47"/>
      <c r="BY29" s="47"/>
      <c r="BZ29" s="4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7"/>
      <c r="BN30" s="47"/>
      <c r="BO30" s="47"/>
      <c r="BP30" s="47"/>
      <c r="BQ30" s="47"/>
      <c r="BR30" s="47"/>
      <c r="BS30" s="47"/>
      <c r="BT30" s="47"/>
      <c r="BU30" s="47"/>
      <c r="BV30" s="47"/>
      <c r="BW30" s="47"/>
      <c r="BX30" s="47"/>
      <c r="BY30" s="47"/>
      <c r="BZ30" s="4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7"/>
      <c r="BN31" s="47"/>
      <c r="BO31" s="47"/>
      <c r="BP31" s="47"/>
      <c r="BQ31" s="47"/>
      <c r="BR31" s="47"/>
      <c r="BS31" s="47"/>
      <c r="BT31" s="47"/>
      <c r="BU31" s="47"/>
      <c r="BV31" s="47"/>
      <c r="BW31" s="47"/>
      <c r="BX31" s="47"/>
      <c r="BY31" s="47"/>
      <c r="BZ31" s="4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7"/>
      <c r="BN32" s="47"/>
      <c r="BO32" s="47"/>
      <c r="BP32" s="47"/>
      <c r="BQ32" s="47"/>
      <c r="BR32" s="47"/>
      <c r="BS32" s="47"/>
      <c r="BT32" s="47"/>
      <c r="BU32" s="47"/>
      <c r="BV32" s="47"/>
      <c r="BW32" s="47"/>
      <c r="BX32" s="47"/>
      <c r="BY32" s="47"/>
      <c r="BZ32" s="4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7"/>
      <c r="BN33" s="47"/>
      <c r="BO33" s="47"/>
      <c r="BP33" s="47"/>
      <c r="BQ33" s="47"/>
      <c r="BR33" s="47"/>
      <c r="BS33" s="47"/>
      <c r="BT33" s="47"/>
      <c r="BU33" s="47"/>
      <c r="BV33" s="47"/>
      <c r="BW33" s="47"/>
      <c r="BX33" s="47"/>
      <c r="BY33" s="47"/>
      <c r="BZ33" s="4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7"/>
      <c r="BN34" s="47"/>
      <c r="BO34" s="47"/>
      <c r="BP34" s="47"/>
      <c r="BQ34" s="47"/>
      <c r="BR34" s="47"/>
      <c r="BS34" s="47"/>
      <c r="BT34" s="47"/>
      <c r="BU34" s="47"/>
      <c r="BV34" s="47"/>
      <c r="BW34" s="47"/>
      <c r="BX34" s="47"/>
      <c r="BY34" s="47"/>
      <c r="BZ34" s="4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7"/>
      <c r="BN35" s="47"/>
      <c r="BO35" s="47"/>
      <c r="BP35" s="47"/>
      <c r="BQ35" s="47"/>
      <c r="BR35" s="47"/>
      <c r="BS35" s="47"/>
      <c r="BT35" s="47"/>
      <c r="BU35" s="47"/>
      <c r="BV35" s="47"/>
      <c r="BW35" s="47"/>
      <c r="BX35" s="47"/>
      <c r="BY35" s="47"/>
      <c r="BZ35" s="4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7"/>
      <c r="BN36" s="47"/>
      <c r="BO36" s="47"/>
      <c r="BP36" s="47"/>
      <c r="BQ36" s="47"/>
      <c r="BR36" s="47"/>
      <c r="BS36" s="47"/>
      <c r="BT36" s="47"/>
      <c r="BU36" s="47"/>
      <c r="BV36" s="47"/>
      <c r="BW36" s="47"/>
      <c r="BX36" s="47"/>
      <c r="BY36" s="47"/>
      <c r="BZ36" s="4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7"/>
      <c r="BN37" s="47"/>
      <c r="BO37" s="47"/>
      <c r="BP37" s="47"/>
      <c r="BQ37" s="47"/>
      <c r="BR37" s="47"/>
      <c r="BS37" s="47"/>
      <c r="BT37" s="47"/>
      <c r="BU37" s="47"/>
      <c r="BV37" s="47"/>
      <c r="BW37" s="47"/>
      <c r="BX37" s="47"/>
      <c r="BY37" s="47"/>
      <c r="BZ37" s="4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7"/>
      <c r="BN38" s="47"/>
      <c r="BO38" s="47"/>
      <c r="BP38" s="47"/>
      <c r="BQ38" s="47"/>
      <c r="BR38" s="47"/>
      <c r="BS38" s="47"/>
      <c r="BT38" s="47"/>
      <c r="BU38" s="47"/>
      <c r="BV38" s="47"/>
      <c r="BW38" s="47"/>
      <c r="BX38" s="47"/>
      <c r="BY38" s="47"/>
      <c r="BZ38" s="4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7"/>
      <c r="BN39" s="47"/>
      <c r="BO39" s="47"/>
      <c r="BP39" s="47"/>
      <c r="BQ39" s="47"/>
      <c r="BR39" s="47"/>
      <c r="BS39" s="47"/>
      <c r="BT39" s="47"/>
      <c r="BU39" s="47"/>
      <c r="BV39" s="47"/>
      <c r="BW39" s="47"/>
      <c r="BX39" s="47"/>
      <c r="BY39" s="47"/>
      <c r="BZ39" s="4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7"/>
      <c r="BN40" s="47"/>
      <c r="BO40" s="47"/>
      <c r="BP40" s="47"/>
      <c r="BQ40" s="47"/>
      <c r="BR40" s="47"/>
      <c r="BS40" s="47"/>
      <c r="BT40" s="47"/>
      <c r="BU40" s="47"/>
      <c r="BV40" s="47"/>
      <c r="BW40" s="47"/>
      <c r="BX40" s="47"/>
      <c r="BY40" s="47"/>
      <c r="BZ40" s="4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7"/>
      <c r="BN41" s="47"/>
      <c r="BO41" s="47"/>
      <c r="BP41" s="47"/>
      <c r="BQ41" s="47"/>
      <c r="BR41" s="47"/>
      <c r="BS41" s="47"/>
      <c r="BT41" s="47"/>
      <c r="BU41" s="47"/>
      <c r="BV41" s="47"/>
      <c r="BW41" s="47"/>
      <c r="BX41" s="47"/>
      <c r="BY41" s="47"/>
      <c r="BZ41" s="4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7"/>
      <c r="BN42" s="47"/>
      <c r="BO42" s="47"/>
      <c r="BP42" s="47"/>
      <c r="BQ42" s="47"/>
      <c r="BR42" s="47"/>
      <c r="BS42" s="47"/>
      <c r="BT42" s="47"/>
      <c r="BU42" s="47"/>
      <c r="BV42" s="47"/>
      <c r="BW42" s="47"/>
      <c r="BX42" s="47"/>
      <c r="BY42" s="47"/>
      <c r="BZ42" s="4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7"/>
      <c r="BN43" s="47"/>
      <c r="BO43" s="47"/>
      <c r="BP43" s="47"/>
      <c r="BQ43" s="47"/>
      <c r="BR43" s="47"/>
      <c r="BS43" s="47"/>
      <c r="BT43" s="47"/>
      <c r="BU43" s="47"/>
      <c r="BV43" s="47"/>
      <c r="BW43" s="47"/>
      <c r="BX43" s="47"/>
      <c r="BY43" s="47"/>
      <c r="BZ43" s="4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9"/>
      <c r="BM44" s="50"/>
      <c r="BN44" s="50"/>
      <c r="BO44" s="50"/>
      <c r="BP44" s="50"/>
      <c r="BQ44" s="50"/>
      <c r="BR44" s="50"/>
      <c r="BS44" s="50"/>
      <c r="BT44" s="50"/>
      <c r="BU44" s="50"/>
      <c r="BV44" s="50"/>
      <c r="BW44" s="50"/>
      <c r="BX44" s="50"/>
      <c r="BY44" s="50"/>
      <c r="BZ44" s="5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114</v>
      </c>
      <c r="BM47" s="47"/>
      <c r="BN47" s="47"/>
      <c r="BO47" s="47"/>
      <c r="BP47" s="47"/>
      <c r="BQ47" s="47"/>
      <c r="BR47" s="47"/>
      <c r="BS47" s="47"/>
      <c r="BT47" s="47"/>
      <c r="BU47" s="47"/>
      <c r="BV47" s="47"/>
      <c r="BW47" s="47"/>
      <c r="BX47" s="47"/>
      <c r="BY47" s="47"/>
      <c r="BZ47" s="4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6"/>
      <c r="BM60" s="47"/>
      <c r="BN60" s="47"/>
      <c r="BO60" s="47"/>
      <c r="BP60" s="47"/>
      <c r="BQ60" s="47"/>
      <c r="BR60" s="47"/>
      <c r="BS60" s="47"/>
      <c r="BT60" s="47"/>
      <c r="BU60" s="47"/>
      <c r="BV60" s="47"/>
      <c r="BW60" s="47"/>
      <c r="BX60" s="47"/>
      <c r="BY60" s="47"/>
      <c r="BZ60" s="48"/>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6"/>
      <c r="BM61" s="47"/>
      <c r="BN61" s="47"/>
      <c r="BO61" s="47"/>
      <c r="BP61" s="47"/>
      <c r="BQ61" s="47"/>
      <c r="BR61" s="47"/>
      <c r="BS61" s="47"/>
      <c r="BT61" s="47"/>
      <c r="BU61" s="47"/>
      <c r="BV61" s="47"/>
      <c r="BW61" s="47"/>
      <c r="BX61" s="47"/>
      <c r="BY61" s="47"/>
      <c r="BZ61" s="4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115</v>
      </c>
      <c r="BM66" s="47"/>
      <c r="BN66" s="47"/>
      <c r="BO66" s="47"/>
      <c r="BP66" s="47"/>
      <c r="BQ66" s="47"/>
      <c r="BR66" s="47"/>
      <c r="BS66" s="47"/>
      <c r="BT66" s="47"/>
      <c r="BU66" s="47"/>
      <c r="BV66" s="47"/>
      <c r="BW66" s="47"/>
      <c r="BX66" s="47"/>
      <c r="BY66" s="47"/>
      <c r="BZ66" s="4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41</v>
      </c>
      <c r="O85" s="13" t="str">
        <f>データ!EN6</f>
        <v>【0.40】</v>
      </c>
    </row>
  </sheetData>
  <sheetProtection algorithmName="SHA-512" hashValue="Mz2NyC1ZS20jCH9OwNC288Ghl5HCzKKjZDHj5Vy8dXqXLQy9QP5zgd26u1FXoeao07Ln+wsoL+G97sgsAqDf8Q==" saltValue="j2KDJiw4y0rdQnIHQiSd6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2">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2023</v>
      </c>
      <c r="C6" s="20">
        <f t="shared" ref="C6:W6" si="3">C7</f>
        <v>73628</v>
      </c>
      <c r="D6" s="20">
        <f t="shared" si="3"/>
        <v>47</v>
      </c>
      <c r="E6" s="20">
        <f t="shared" si="3"/>
        <v>1</v>
      </c>
      <c r="F6" s="20">
        <f t="shared" si="3"/>
        <v>0</v>
      </c>
      <c r="G6" s="20">
        <f t="shared" si="3"/>
        <v>0</v>
      </c>
      <c r="H6" s="20" t="str">
        <f t="shared" si="3"/>
        <v>福島県　下郷町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83.65</v>
      </c>
      <c r="Q6" s="21">
        <f t="shared" si="3"/>
        <v>3980</v>
      </c>
      <c r="R6" s="21">
        <f t="shared" si="3"/>
        <v>4986</v>
      </c>
      <c r="S6" s="21">
        <f t="shared" si="3"/>
        <v>317.04000000000002</v>
      </c>
      <c r="T6" s="21">
        <f t="shared" si="3"/>
        <v>15.73</v>
      </c>
      <c r="U6" s="21">
        <f t="shared" si="3"/>
        <v>4098</v>
      </c>
      <c r="V6" s="21">
        <f t="shared" si="3"/>
        <v>317</v>
      </c>
      <c r="W6" s="21">
        <f t="shared" si="3"/>
        <v>12.93</v>
      </c>
      <c r="X6" s="22">
        <f>IF(X7="",NA(),X7)</f>
        <v>73.489999999999995</v>
      </c>
      <c r="Y6" s="22">
        <f t="shared" ref="Y6:AG6" si="4">IF(Y7="",NA(),Y7)</f>
        <v>70.56</v>
      </c>
      <c r="Z6" s="22">
        <f t="shared" si="4"/>
        <v>73.88</v>
      </c>
      <c r="AA6" s="22">
        <f t="shared" si="4"/>
        <v>68.959999999999994</v>
      </c>
      <c r="AB6" s="22">
        <f t="shared" si="4"/>
        <v>69.010000000000005</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958.77</v>
      </c>
      <c r="BF6" s="22">
        <f t="shared" ref="BF6:BN6" si="7">IF(BF7="",NA(),BF7)</f>
        <v>860.38</v>
      </c>
      <c r="BG6" s="22">
        <f t="shared" si="7"/>
        <v>755.53</v>
      </c>
      <c r="BH6" s="22">
        <f t="shared" si="7"/>
        <v>662.28</v>
      </c>
      <c r="BI6" s="22">
        <f t="shared" si="7"/>
        <v>559.38</v>
      </c>
      <c r="BJ6" s="22">
        <f t="shared" si="7"/>
        <v>1018.52</v>
      </c>
      <c r="BK6" s="22">
        <f t="shared" si="7"/>
        <v>949.61</v>
      </c>
      <c r="BL6" s="22">
        <f t="shared" si="7"/>
        <v>918.84</v>
      </c>
      <c r="BM6" s="22">
        <f t="shared" si="7"/>
        <v>955.49</v>
      </c>
      <c r="BN6" s="22">
        <f t="shared" si="7"/>
        <v>1017.9</v>
      </c>
      <c r="BO6" s="21" t="str">
        <f>IF(BO7="","",IF(BO7="-","【-】","【"&amp;SUBSTITUTE(TEXT(BO7,"#,##0.00"),"-","△")&amp;"】"))</f>
        <v>【1,045.20】</v>
      </c>
      <c r="BP6" s="22">
        <f>IF(BP7="",NA(),BP7)</f>
        <v>57.46</v>
      </c>
      <c r="BQ6" s="22">
        <f t="shared" ref="BQ6:BY6" si="8">IF(BQ7="",NA(),BQ7)</f>
        <v>55.83</v>
      </c>
      <c r="BR6" s="22">
        <f t="shared" si="8"/>
        <v>54.96</v>
      </c>
      <c r="BS6" s="22">
        <f t="shared" si="8"/>
        <v>53.52</v>
      </c>
      <c r="BT6" s="22">
        <f t="shared" si="8"/>
        <v>52.74</v>
      </c>
      <c r="BU6" s="22">
        <f t="shared" si="8"/>
        <v>58.79</v>
      </c>
      <c r="BV6" s="22">
        <f t="shared" si="8"/>
        <v>58.41</v>
      </c>
      <c r="BW6" s="22">
        <f t="shared" si="8"/>
        <v>58.27</v>
      </c>
      <c r="BX6" s="22">
        <f t="shared" si="8"/>
        <v>55.15</v>
      </c>
      <c r="BY6" s="22">
        <f t="shared" si="8"/>
        <v>53.95</v>
      </c>
      <c r="BZ6" s="21" t="str">
        <f>IF(BZ7="","",IF(BZ7="-","【-】","【"&amp;SUBSTITUTE(TEXT(BZ7,"#,##0.00"),"-","△")&amp;"】"))</f>
        <v>【49.51】</v>
      </c>
      <c r="CA6" s="22">
        <f>IF(CA7="",NA(),CA7)</f>
        <v>402.38</v>
      </c>
      <c r="CB6" s="22">
        <f t="shared" ref="CB6:CJ6" si="9">IF(CB7="",NA(),CB7)</f>
        <v>423.17</v>
      </c>
      <c r="CC6" s="22">
        <f t="shared" si="9"/>
        <v>436.17</v>
      </c>
      <c r="CD6" s="22">
        <f t="shared" si="9"/>
        <v>443.42</v>
      </c>
      <c r="CE6" s="22">
        <f t="shared" si="9"/>
        <v>441.97</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91.94</v>
      </c>
      <c r="CM6" s="22">
        <f t="shared" ref="CM6:CU6" si="10">IF(CM7="",NA(),CM7)</f>
        <v>83.41</v>
      </c>
      <c r="CN6" s="22">
        <f t="shared" si="10"/>
        <v>81.2</v>
      </c>
      <c r="CO6" s="22">
        <f t="shared" si="10"/>
        <v>76.23</v>
      </c>
      <c r="CP6" s="22">
        <f t="shared" si="10"/>
        <v>70.61</v>
      </c>
      <c r="CQ6" s="22">
        <f t="shared" si="10"/>
        <v>56.04</v>
      </c>
      <c r="CR6" s="22">
        <f t="shared" si="10"/>
        <v>58.52</v>
      </c>
      <c r="CS6" s="22">
        <f t="shared" si="10"/>
        <v>58.88</v>
      </c>
      <c r="CT6" s="22">
        <f t="shared" si="10"/>
        <v>58.16</v>
      </c>
      <c r="CU6" s="22">
        <f t="shared" si="10"/>
        <v>55.9</v>
      </c>
      <c r="CV6" s="21" t="str">
        <f>IF(CV7="","",IF(CV7="-","【-】","【"&amp;SUBSTITUTE(TEXT(CV7,"#,##0.00"),"-","△")&amp;"】"))</f>
        <v>【55.00】</v>
      </c>
      <c r="CW6" s="22">
        <f>IF(CW7="",NA(),CW7)</f>
        <v>38.72</v>
      </c>
      <c r="CX6" s="22">
        <f t="shared" ref="CX6:DF6" si="11">IF(CX7="",NA(),CX7)</f>
        <v>41.91</v>
      </c>
      <c r="CY6" s="22">
        <f t="shared" si="11"/>
        <v>42.72</v>
      </c>
      <c r="CZ6" s="22">
        <f t="shared" si="11"/>
        <v>45.31</v>
      </c>
      <c r="DA6" s="22">
        <f t="shared" si="11"/>
        <v>49.45</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2">
      <c r="A7" s="15"/>
      <c r="B7" s="24">
        <v>2023</v>
      </c>
      <c r="C7" s="24">
        <v>73628</v>
      </c>
      <c r="D7" s="24">
        <v>47</v>
      </c>
      <c r="E7" s="24">
        <v>1</v>
      </c>
      <c r="F7" s="24">
        <v>0</v>
      </c>
      <c r="G7" s="24">
        <v>0</v>
      </c>
      <c r="H7" s="24" t="s">
        <v>96</v>
      </c>
      <c r="I7" s="24" t="s">
        <v>97</v>
      </c>
      <c r="J7" s="24" t="s">
        <v>98</v>
      </c>
      <c r="K7" s="24" t="s">
        <v>99</v>
      </c>
      <c r="L7" s="24" t="s">
        <v>100</v>
      </c>
      <c r="M7" s="24" t="s">
        <v>101</v>
      </c>
      <c r="N7" s="25" t="s">
        <v>102</v>
      </c>
      <c r="O7" s="25" t="s">
        <v>103</v>
      </c>
      <c r="P7" s="25">
        <v>83.65</v>
      </c>
      <c r="Q7" s="25">
        <v>3980</v>
      </c>
      <c r="R7" s="25">
        <v>4986</v>
      </c>
      <c r="S7" s="25">
        <v>317.04000000000002</v>
      </c>
      <c r="T7" s="25">
        <v>15.73</v>
      </c>
      <c r="U7" s="25">
        <v>4098</v>
      </c>
      <c r="V7" s="25">
        <v>317</v>
      </c>
      <c r="W7" s="25">
        <v>12.93</v>
      </c>
      <c r="X7" s="25">
        <v>73.489999999999995</v>
      </c>
      <c r="Y7" s="25">
        <v>70.56</v>
      </c>
      <c r="Z7" s="25">
        <v>73.88</v>
      </c>
      <c r="AA7" s="25">
        <v>68.959999999999994</v>
      </c>
      <c r="AB7" s="25">
        <v>69.010000000000005</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958.77</v>
      </c>
      <c r="BF7" s="25">
        <v>860.38</v>
      </c>
      <c r="BG7" s="25">
        <v>755.53</v>
      </c>
      <c r="BH7" s="25">
        <v>662.28</v>
      </c>
      <c r="BI7" s="25">
        <v>559.38</v>
      </c>
      <c r="BJ7" s="25">
        <v>1018.52</v>
      </c>
      <c r="BK7" s="25">
        <v>949.61</v>
      </c>
      <c r="BL7" s="25">
        <v>918.84</v>
      </c>
      <c r="BM7" s="25">
        <v>955.49</v>
      </c>
      <c r="BN7" s="25">
        <v>1017.9</v>
      </c>
      <c r="BO7" s="25">
        <v>1045.2</v>
      </c>
      <c r="BP7" s="25">
        <v>57.46</v>
      </c>
      <c r="BQ7" s="25">
        <v>55.83</v>
      </c>
      <c r="BR7" s="25">
        <v>54.96</v>
      </c>
      <c r="BS7" s="25">
        <v>53.52</v>
      </c>
      <c r="BT7" s="25">
        <v>52.74</v>
      </c>
      <c r="BU7" s="25">
        <v>58.79</v>
      </c>
      <c r="BV7" s="25">
        <v>58.41</v>
      </c>
      <c r="BW7" s="25">
        <v>58.27</v>
      </c>
      <c r="BX7" s="25">
        <v>55.15</v>
      </c>
      <c r="BY7" s="25">
        <v>53.95</v>
      </c>
      <c r="BZ7" s="25">
        <v>49.51</v>
      </c>
      <c r="CA7" s="25">
        <v>402.38</v>
      </c>
      <c r="CB7" s="25">
        <v>423.17</v>
      </c>
      <c r="CC7" s="25">
        <v>436.17</v>
      </c>
      <c r="CD7" s="25">
        <v>443.42</v>
      </c>
      <c r="CE7" s="25">
        <v>441.97</v>
      </c>
      <c r="CF7" s="25">
        <v>298.25</v>
      </c>
      <c r="CG7" s="25">
        <v>303.27999999999997</v>
      </c>
      <c r="CH7" s="25">
        <v>303.81</v>
      </c>
      <c r="CI7" s="25">
        <v>310.26</v>
      </c>
      <c r="CJ7" s="25">
        <v>318.99</v>
      </c>
      <c r="CK7" s="25">
        <v>317.14</v>
      </c>
      <c r="CL7" s="25">
        <v>91.94</v>
      </c>
      <c r="CM7" s="25">
        <v>83.41</v>
      </c>
      <c r="CN7" s="25">
        <v>81.2</v>
      </c>
      <c r="CO7" s="25">
        <v>76.23</v>
      </c>
      <c r="CP7" s="25">
        <v>70.61</v>
      </c>
      <c r="CQ7" s="25">
        <v>56.04</v>
      </c>
      <c r="CR7" s="25">
        <v>58.52</v>
      </c>
      <c r="CS7" s="25">
        <v>58.88</v>
      </c>
      <c r="CT7" s="25">
        <v>58.16</v>
      </c>
      <c r="CU7" s="25">
        <v>55.9</v>
      </c>
      <c r="CV7" s="25">
        <v>55</v>
      </c>
      <c r="CW7" s="25">
        <v>38.72</v>
      </c>
      <c r="CX7" s="25">
        <v>41.91</v>
      </c>
      <c r="CY7" s="25">
        <v>42.72</v>
      </c>
      <c r="CZ7" s="25">
        <v>45.31</v>
      </c>
      <c r="DA7" s="25">
        <v>49.45</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0.71</v>
      </c>
      <c r="EJ7" s="25">
        <v>0.72</v>
      </c>
      <c r="EK7" s="25">
        <v>0.71</v>
      </c>
      <c r="EL7" s="25">
        <v>0.55000000000000004</v>
      </c>
      <c r="EM7" s="25">
        <v>0.44</v>
      </c>
      <c r="EN7" s="25">
        <v>0.4</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2">
      <c r="B11">
        <v>22</v>
      </c>
      <c r="C11">
        <v>21</v>
      </c>
      <c r="D11">
        <v>20</v>
      </c>
      <c r="E11">
        <v>19</v>
      </c>
      <c r="F11">
        <v>18</v>
      </c>
      <c r="G11" t="s">
        <v>109</v>
      </c>
    </row>
    <row r="12" spans="1:144" x14ac:dyDescent="0.2">
      <c r="B12">
        <v>1</v>
      </c>
      <c r="C12">
        <v>1</v>
      </c>
      <c r="D12">
        <v>1</v>
      </c>
      <c r="E12">
        <v>1</v>
      </c>
      <c r="F12">
        <v>1</v>
      </c>
      <c r="G12" t="s">
        <v>110</v>
      </c>
    </row>
    <row r="13" spans="1:144" x14ac:dyDescent="0.2">
      <c r="B13" t="s">
        <v>111</v>
      </c>
      <c r="C13" t="s">
        <v>111</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児山祐記</cp:lastModifiedBy>
  <cp:lastPrinted>2025-02-18T10:51:17Z</cp:lastPrinted>
  <dcterms:created xsi:type="dcterms:W3CDTF">2025-01-24T06:39:36Z</dcterms:created>
  <dcterms:modified xsi:type="dcterms:W3CDTF">2025-02-18T10:51:25Z</dcterms:modified>
  <cp:category/>
</cp:coreProperties>
</file>