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fs01\kensetsu\水道\上水道係\027経営比較分析表\R06\"/>
    </mc:Choice>
  </mc:AlternateContent>
  <xr:revisionPtr revIDLastSave="0" documentId="13_ncr:1_{2C6AE1EB-244D-41E5-AF3B-1FFAF584D282}" xr6:coauthVersionLast="45" xr6:coauthVersionMax="45" xr10:uidLastSave="{00000000-0000-0000-0000-000000000000}"/>
  <workbookProtection workbookAlgorithmName="SHA-512" workbookHashValue="VO4suHYpwYyeiu9tDrWiUK2cSqMYBKMYOGAwjcqZHWa5Fv7mP0Og3whOk7tQTm79bTCoJDWl+8VoL1duJIcWRA==" workbookSaltValue="0NfhljaUiB9Qa75QZuqk3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I10" i="4"/>
  <c r="B10" i="4"/>
  <c r="BB8" i="4"/>
  <c r="AL8" i="4"/>
  <c r="W8" i="4"/>
  <c r="I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<sst xmlns="http://schemas.openxmlformats.org/spreadsheetml/2006/main" count="233" uniqueCount="118">
  <si>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</si>
  <si>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</si>
  <si>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</si>
  <si>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</si>
  <si>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</si>
  <si>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</si>
  <si>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</si>
  <si>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</si>
  <si>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</si>
  <si>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</si>
  <si>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</si>
  <si>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</si>
  <si>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</si>
  <si>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</si>
  <si>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</si>
  <si>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</si>
  <si>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</si>
  <si>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</si>
  <si>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</si>
  <si>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</si>
  <si>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</si>
  <si>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</si>
  <si>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</si>
  <si>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</si>
  <si>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</si>
  <si>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</si>
  <si>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</si>
  <si>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</si>
  <si>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</si>
  <si>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</si>
  <si>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</si>
  <si>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</si>
  <si>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</si>
  <si>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</si>
  <si>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</si>
  <si>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</si>
  <si>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</si>
  <si>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</si>
  <si>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</si>
  <si>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</si>
  <si>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</si>
  <si>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</si>
  <si>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</si>
  <si>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</si>
  <si>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</si>
  <si>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</si>
  <si>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</si>
  <si>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</si>
  <si>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</si>
  <si>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</si>
  <si>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</si>
  <si>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</si>
  <si>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</si>
  <si>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</si>
  <si>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</si>
  <si>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</si>
  <si>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</si>
  <si>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</si>
  <si>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</si>
  <si>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</si>
  <si>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</si>
  <si>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</si>
  <si>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</si>
  <si>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</si>
  <si>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</si>
  <si>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</si>
  <si>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</si>
  <si>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</si>
  <si>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</si>
  <si>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</si>
  <si>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</si>
  <si>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</si>
  <si>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</si>
  <si>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</si>
  <si>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</si>
  <si>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</si>
  <si>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</si>
  <si>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</si>
  <si>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</si>
  <si>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</si>
  <si>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</si>
  <si>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</si>
  <si>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</si>
  <si>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</si>
  <si>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</si>
  <si>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</si>
  <si>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</si>
  <si>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</si>
  <si>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</si>
  <si>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</si>
  <si>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</si>
  <si>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</si>
  <si>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</si>
  <si>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</si>
  <si>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</si>
  <si>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</si>
  <si>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</si>
  <si>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</si>
  <si>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</si>
  <si>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</si>
  <si>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</si>
  <si>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</si>
  <si>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</si>
  <si>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</si>
  <si>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</si>
  <si>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</si>
  <si>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</si>
  <si>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</si>
  <si>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</si>
  <si>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</si>
  <si>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</si>
  <si>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</si>
  <si>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</si>
  <si>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</si>
  <si>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</si>
  <si>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収益的収支比率は、100%を下回っており、⑤料金回収率についても100%を下回っている状態です。経営状態が赤字であり、料金収入のみで事業を運営出来ておりません。類似団体と比べると高水準ではありますが、維持管理費の見直しや費用削減を行い、料金改定の必要性についても今後検討する必要があります。
　湯本第２配水池関連に充てるため企業債の借入を実施しました。現段階では今後の建設改良のための企業債借入予定はありませんが、借入が必要になった際には、借入額など十分な検討が必要になります。
　給水人口の減少等により⑦施設利用率については低い状況にありますが、簡易水道の水源がすべて気象状況に左右される湧水であること、給水区域の立地条件、季節により需要量に変動があることなどを考慮しますと、やむを得ないものと考えています。更なる効率的な運営となるよう施設配置も含め検討が必要と考えます。
　料金に直結する⑧有収率が類似団体平均値より高い水準であるため、施設管理等が健全であることがわかります。これらを持続できるよう今後も管理を徹底します。</t>
    <rPh sb="16" eb="17">
      <t>シタ</t>
    </rPh>
    <rPh sb="184" eb="186">
      <t>コンゴ</t>
    </rPh>
    <rPh sb="187" eb="189">
      <t>ケンセツ</t>
    </rPh>
    <rPh sb="189" eb="191">
      <t>カイリョウ</t>
    </rPh>
    <phoneticPr fontId="4"/>
  </si>
  <si>
    <t>　昭和50年～60年代にかけて布設した水道管が多く、更新時期が間近に迫っています。
　水道管漏水が多い箇所については、平成27年度から平成28年度にかけ一部更新を実施していますが、今後、計画的な更新が必要と考えます。</t>
    <rPh sb="90" eb="92">
      <t>コンゴ</t>
    </rPh>
    <rPh sb="93" eb="96">
      <t>ケイカクテキ</t>
    </rPh>
    <rPh sb="97" eb="99">
      <t>コウシン</t>
    </rPh>
    <rPh sb="100" eb="102">
      <t>ヒツヨウ</t>
    </rPh>
    <rPh sb="103" eb="104">
      <t>カンガ</t>
    </rPh>
    <phoneticPr fontId="4"/>
  </si>
  <si>
    <t>　経営に関しては、企業債残高が少額なことから逼迫した状態には無いものの、今後の施設更新時期到来を考えると財源不足となることは確実であります。
　このことから、今後の収入（給水収益等）と費用（維持管理費・老朽管更新工事費）を総合的に検証し、料金設定の妥当性・管路更新時期とその費用について検討が必要になります。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</si>
</sst>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8D-4850-877D-6E035CD557F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A48D-4850-877D-6E035CD557F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24.87</c:v>
                </c:pt>
                <c:pt idx="1">
                  <c:v>22.37</c:v>
                </c:pt>
                <c:pt idx="2">
                  <c:v>21.23</c:v>
                </c:pt>
                <c:pt idx="3">
                  <c:v>19.760000000000002</c:v>
                </c:pt>
                <c:pt idx="4">
                  <c:v>19.2</c:v>
                </c:pt>
              </c:numCache>
            </c:numRef>
          </c:val>
          <c:extLst>
            <c:ext xmlns:c16="http://schemas.microsoft.com/office/drawing/2014/chart" uri="{C3380CC4-5D6E-409C-BE32-E72D297353CC}">
              <c16:uniqueId val="{00000000-303E-4324-BC7C-665EE4775AE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303E-4324-BC7C-665EE4775AE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87.26</c:v>
                </c:pt>
                <c:pt idx="1">
                  <c:v>87.26</c:v>
                </c:pt>
                <c:pt idx="2">
                  <c:v>87.26</c:v>
                </c:pt>
                <c:pt idx="3">
                  <c:v>87.26</c:v>
                </c:pt>
                <c:pt idx="4">
                  <c:v>87.26</c:v>
                </c:pt>
              </c:numCache>
            </c:numRef>
          </c:val>
          <c:extLst>
            <c:ext xmlns:c16="http://schemas.microsoft.com/office/drawing/2014/chart" uri="{C3380CC4-5D6E-409C-BE32-E72D297353CC}">
              <c16:uniqueId val="{00000000-EC25-49F6-AB71-BDBEB8D1BF8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EC25-49F6-AB71-BDBEB8D1BF8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86.43</c:v>
                </c:pt>
                <c:pt idx="1">
                  <c:v>76.040000000000006</c:v>
                </c:pt>
                <c:pt idx="2">
                  <c:v>130.35</c:v>
                </c:pt>
                <c:pt idx="3">
                  <c:v>85.07</c:v>
                </c:pt>
                <c:pt idx="4">
                  <c:v>93.37</c:v>
                </c:pt>
              </c:numCache>
            </c:numRef>
          </c:val>
          <c:extLst>
            <c:ext xmlns:c16="http://schemas.microsoft.com/office/drawing/2014/chart" uri="{C3380CC4-5D6E-409C-BE32-E72D297353CC}">
              <c16:uniqueId val="{00000000-6C12-48A7-93E9-45CAB93D43A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6C12-48A7-93E9-45CAB93D43A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CE-414C-8BAA-DBC32EA8D0B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CE-414C-8BAA-DBC32EA8D0B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3-427F-A574-AD43AE06458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3-427F-A574-AD43AE06458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86-4248-851D-C1BDDE9D25D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86-4248-851D-C1BDDE9D25D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80-4866-A2D3-A546B36DE3A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80-4866-A2D3-A546B36DE3A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995.33</c:v>
                </c:pt>
                <c:pt idx="1">
                  <c:v>1118.1500000000001</c:v>
                </c:pt>
                <c:pt idx="2">
                  <c:v>1187.2</c:v>
                </c:pt>
                <c:pt idx="3">
                  <c:v>1336.07</c:v>
                </c:pt>
                <c:pt idx="4">
                  <c:v>1705.88</c:v>
                </c:pt>
              </c:numCache>
            </c:numRef>
          </c:val>
          <c:extLst>
            <c:ext xmlns:c16="http://schemas.microsoft.com/office/drawing/2014/chart" uri="{C3380CC4-5D6E-409C-BE32-E72D297353CC}">
              <c16:uniqueId val="{00000000-DB56-449D-A77C-63153B7BCA8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DB56-449D-A77C-63153B7BCA8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81.33</c:v>
                </c:pt>
                <c:pt idx="1">
                  <c:v>71.08</c:v>
                </c:pt>
                <c:pt idx="2">
                  <c:v>70.209999999999994</c:v>
                </c:pt>
                <c:pt idx="3">
                  <c:v>49.65</c:v>
                </c:pt>
                <c:pt idx="4">
                  <c:v>55.09</c:v>
                </c:pt>
              </c:numCache>
            </c:numRef>
          </c:val>
          <c:extLst>
            <c:ext xmlns:c16="http://schemas.microsoft.com/office/drawing/2014/chart" uri="{C3380CC4-5D6E-409C-BE32-E72D297353CC}">
              <c16:uniqueId val="{00000000-95C7-4120-8BA3-E22D772CBCE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95C7-4120-8BA3-E22D772CBCE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206.23</c:v>
                </c:pt>
                <c:pt idx="1">
                  <c:v>234.2</c:v>
                </c:pt>
                <c:pt idx="2">
                  <c:v>242.92</c:v>
                </c:pt>
                <c:pt idx="3">
                  <c:v>354.13</c:v>
                </c:pt>
                <c:pt idx="4">
                  <c:v>274.56</c:v>
                </c:pt>
              </c:numCache>
            </c:numRef>
          </c:val>
          <c:extLst>
            <c:ext xmlns:c16="http://schemas.microsoft.com/office/drawing/2014/chart" uri="{C3380CC4-5D6E-409C-BE32-E72D297353CC}">
              <c16:uniqueId val="{00000000-70B1-415C-ADCC-B4158219F0C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70B1-415C-ADCC-B4158219F0C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天栄村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5245</v>
      </c>
      <c r="AM8" s="36"/>
      <c r="AN8" s="36"/>
      <c r="AO8" s="36"/>
      <c r="AP8" s="36"/>
      <c r="AQ8" s="36"/>
      <c r="AR8" s="36"/>
      <c r="AS8" s="36"/>
      <c r="AT8" s="37">
        <f>データ!$S$6</f>
        <v>225.52</v>
      </c>
      <c r="AU8" s="37"/>
      <c r="AV8" s="37"/>
      <c r="AW8" s="37"/>
      <c r="AX8" s="37"/>
      <c r="AY8" s="37"/>
      <c r="AZ8" s="37"/>
      <c r="BA8" s="37"/>
      <c r="BB8" s="37">
        <f>データ!$T$6</f>
        <v>23.26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6.41</v>
      </c>
      <c r="Q10" s="37"/>
      <c r="R10" s="37"/>
      <c r="S10" s="37"/>
      <c r="T10" s="37"/>
      <c r="U10" s="37"/>
      <c r="V10" s="37"/>
      <c r="W10" s="36">
        <f>データ!$Q$6</f>
        <v>2580</v>
      </c>
      <c r="X10" s="36"/>
      <c r="Y10" s="36"/>
      <c r="Z10" s="36"/>
      <c r="AA10" s="36"/>
      <c r="AB10" s="36"/>
      <c r="AC10" s="36"/>
      <c r="AD10" s="2"/>
      <c r="AE10" s="2"/>
      <c r="AF10" s="2"/>
      <c r="AG10" s="2"/>
      <c r="AH10" s="2"/>
      <c r="AI10" s="2"/>
      <c r="AJ10" s="2"/>
      <c r="AK10" s="2"/>
      <c r="AL10" s="36">
        <f>データ!$U$6</f>
        <v>333</v>
      </c>
      <c r="AM10" s="36"/>
      <c r="AN10" s="36"/>
      <c r="AO10" s="36"/>
      <c r="AP10" s="36"/>
      <c r="AQ10" s="36"/>
      <c r="AR10" s="36"/>
      <c r="AS10" s="36"/>
      <c r="AT10" s="37">
        <f>データ!$V$6</f>
        <v>3.38</v>
      </c>
      <c r="AU10" s="37"/>
      <c r="AV10" s="37"/>
      <c r="AW10" s="37"/>
      <c r="AX10" s="37"/>
      <c r="AY10" s="37"/>
      <c r="AZ10" s="37"/>
      <c r="BA10" s="37"/>
      <c r="BB10" s="37">
        <f>データ!$W$6</f>
        <v>98.52</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115</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117</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9WO04PYEGgzzN96mxsvm2MAAM6jGSZuGOzM+6vVDDqm996WMb1xd3HGMGLF4g7tCk0qsKpuDBnzuiNjrdWpfcA==" saltValue="c8zv0YRZhLaLcvWXGtvE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73440</v>
      </c>
      <c r="D6" s="20">
        <f t="shared" si="3"/>
        <v>47</v>
      </c>
      <c r="E6" s="20">
        <f t="shared" si="3"/>
        <v>1</v>
      </c>
      <c r="F6" s="20">
        <f t="shared" si="3"/>
        <v>0</v>
      </c>
      <c r="G6" s="20">
        <f t="shared" si="3"/>
        <v>0</v>
      </c>
      <c r="H6" s="20" t="str">
        <f t="shared" si="3"/>
        <v>福島県　天栄村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6.41</v>
      </c>
      <c r="Q6" s="21">
        <f t="shared" si="3"/>
        <v>2580</v>
      </c>
      <c r="R6" s="21">
        <f t="shared" si="3"/>
        <v>5245</v>
      </c>
      <c r="S6" s="21">
        <f t="shared" si="3"/>
        <v>225.52</v>
      </c>
      <c r="T6" s="21">
        <f t="shared" si="3"/>
        <v>23.26</v>
      </c>
      <c r="U6" s="21">
        <f t="shared" si="3"/>
        <v>333</v>
      </c>
      <c r="V6" s="21">
        <f t="shared" si="3"/>
        <v>3.38</v>
      </c>
      <c r="W6" s="21">
        <f t="shared" si="3"/>
        <v>98.52</v>
      </c>
      <c r="X6" s="22">
        <f>IF(X7="",NA(),X7)</f>
        <v>86.43</v>
      </c>
      <c r="Y6" s="22">
        <f t="shared" ref="Y6:AG6" si="4">IF(Y7="",NA(),Y7)</f>
        <v>76.040000000000006</v>
      </c>
      <c r="Z6" s="22">
        <f t="shared" si="4"/>
        <v>130.35</v>
      </c>
      <c r="AA6" s="22">
        <f t="shared" si="4"/>
        <v>85.07</v>
      </c>
      <c r="AB6" s="22">
        <f t="shared" si="4"/>
        <v>93.37</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995.33</v>
      </c>
      <c r="BF6" s="22">
        <f t="shared" ref="BF6:BN6" si="7">IF(BF7="",NA(),BF7)</f>
        <v>1118.1500000000001</v>
      </c>
      <c r="BG6" s="22">
        <f t="shared" si="7"/>
        <v>1187.2</v>
      </c>
      <c r="BH6" s="22">
        <f t="shared" si="7"/>
        <v>1336.07</v>
      </c>
      <c r="BI6" s="22">
        <f t="shared" si="7"/>
        <v>1705.88</v>
      </c>
      <c r="BJ6" s="22">
        <f t="shared" si="7"/>
        <v>1183.92</v>
      </c>
      <c r="BK6" s="22">
        <f t="shared" si="7"/>
        <v>1128.72</v>
      </c>
      <c r="BL6" s="22">
        <f t="shared" si="7"/>
        <v>1125.25</v>
      </c>
      <c r="BM6" s="22">
        <f t="shared" si="7"/>
        <v>1157.05</v>
      </c>
      <c r="BN6" s="22">
        <f t="shared" si="7"/>
        <v>1228.8</v>
      </c>
      <c r="BO6" s="21" t="str">
        <f>IF(BO7="","",IF(BO7="-","【-】","【"&amp;SUBSTITUTE(TEXT(BO7,"#,##0.00"),"-","△")&amp;"】"))</f>
        <v>【1,045.20】</v>
      </c>
      <c r="BP6" s="22">
        <f>IF(BP7="",NA(),BP7)</f>
        <v>81.33</v>
      </c>
      <c r="BQ6" s="22">
        <f t="shared" ref="BQ6:BY6" si="8">IF(BQ7="",NA(),BQ7)</f>
        <v>71.08</v>
      </c>
      <c r="BR6" s="22">
        <f t="shared" si="8"/>
        <v>70.209999999999994</v>
      </c>
      <c r="BS6" s="22">
        <f t="shared" si="8"/>
        <v>49.65</v>
      </c>
      <c r="BT6" s="22">
        <f t="shared" si="8"/>
        <v>55.09</v>
      </c>
      <c r="BU6" s="22">
        <f t="shared" si="8"/>
        <v>42.5</v>
      </c>
      <c r="BV6" s="22">
        <f t="shared" si="8"/>
        <v>41.84</v>
      </c>
      <c r="BW6" s="22">
        <f t="shared" si="8"/>
        <v>41.44</v>
      </c>
      <c r="BX6" s="22">
        <f t="shared" si="8"/>
        <v>37.65</v>
      </c>
      <c r="BY6" s="22">
        <f t="shared" si="8"/>
        <v>37.31</v>
      </c>
      <c r="BZ6" s="21" t="str">
        <f>IF(BZ7="","",IF(BZ7="-","【-】","【"&amp;SUBSTITUTE(TEXT(BZ7,"#,##0.00"),"-","△")&amp;"】"))</f>
        <v>【49.51】</v>
      </c>
      <c r="CA6" s="22">
        <f>IF(CA7="",NA(),CA7)</f>
        <v>206.23</v>
      </c>
      <c r="CB6" s="22">
        <f t="shared" ref="CB6:CJ6" si="9">IF(CB7="",NA(),CB7)</f>
        <v>234.2</v>
      </c>
      <c r="CC6" s="22">
        <f t="shared" si="9"/>
        <v>242.92</v>
      </c>
      <c r="CD6" s="22">
        <f t="shared" si="9"/>
        <v>354.13</v>
      </c>
      <c r="CE6" s="22">
        <f t="shared" si="9"/>
        <v>274.56</v>
      </c>
      <c r="CF6" s="22">
        <f t="shared" si="9"/>
        <v>377.72</v>
      </c>
      <c r="CG6" s="22">
        <f t="shared" si="9"/>
        <v>390.47</v>
      </c>
      <c r="CH6" s="22">
        <f t="shared" si="9"/>
        <v>403.61</v>
      </c>
      <c r="CI6" s="22">
        <f t="shared" si="9"/>
        <v>442.82</v>
      </c>
      <c r="CJ6" s="22">
        <f t="shared" si="9"/>
        <v>425.76</v>
      </c>
      <c r="CK6" s="21" t="str">
        <f>IF(CK7="","",IF(CK7="-","【-】","【"&amp;SUBSTITUTE(TEXT(CK7,"#,##0.00"),"-","△")&amp;"】"))</f>
        <v>【317.14】</v>
      </c>
      <c r="CL6" s="22">
        <f>IF(CL7="",NA(),CL7)</f>
        <v>24.87</v>
      </c>
      <c r="CM6" s="22">
        <f t="shared" ref="CM6:CU6" si="10">IF(CM7="",NA(),CM7)</f>
        <v>22.37</v>
      </c>
      <c r="CN6" s="22">
        <f t="shared" si="10"/>
        <v>21.23</v>
      </c>
      <c r="CO6" s="22">
        <f t="shared" si="10"/>
        <v>19.760000000000002</v>
      </c>
      <c r="CP6" s="22">
        <f t="shared" si="10"/>
        <v>19.2</v>
      </c>
      <c r="CQ6" s="22">
        <f t="shared" si="10"/>
        <v>48.01</v>
      </c>
      <c r="CR6" s="22">
        <f t="shared" si="10"/>
        <v>49.08</v>
      </c>
      <c r="CS6" s="22">
        <f t="shared" si="10"/>
        <v>51.46</v>
      </c>
      <c r="CT6" s="22">
        <f t="shared" si="10"/>
        <v>51.84</v>
      </c>
      <c r="CU6" s="22">
        <f t="shared" si="10"/>
        <v>52.34</v>
      </c>
      <c r="CV6" s="21" t="str">
        <f>IF(CV7="","",IF(CV7="-","【-】","【"&amp;SUBSTITUTE(TEXT(CV7,"#,##0.00"),"-","△")&amp;"】"))</f>
        <v>【55.00】</v>
      </c>
      <c r="CW6" s="22">
        <f>IF(CW7="",NA(),CW7)</f>
        <v>87.26</v>
      </c>
      <c r="CX6" s="22">
        <f t="shared" ref="CX6:DF6" si="11">IF(CX7="",NA(),CX7)</f>
        <v>87.26</v>
      </c>
      <c r="CY6" s="22">
        <f t="shared" si="11"/>
        <v>87.26</v>
      </c>
      <c r="CZ6" s="22">
        <f t="shared" si="11"/>
        <v>87.26</v>
      </c>
      <c r="DA6" s="22">
        <f t="shared" si="11"/>
        <v>87.26</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73440</v>
      </c>
      <c r="D7" s="24">
        <v>47</v>
      </c>
      <c r="E7" s="24">
        <v>1</v>
      </c>
      <c r="F7" s="24">
        <v>0</v>
      </c>
      <c r="G7" s="24">
        <v>0</v>
      </c>
      <c r="H7" s="24" t="s">
        <v>96</v>
      </c>
      <c r="I7" s="24" t="s">
        <v>97</v>
      </c>
      <c r="J7" s="24" t="s">
        <v>98</v>
      </c>
      <c r="K7" s="24" t="s">
        <v>99</v>
      </c>
      <c r="L7" s="24" t="s">
        <v>100</v>
      </c>
      <c r="M7" s="24" t="s">
        <v>101</v>
      </c>
      <c r="N7" s="25" t="s">
        <v>102</v>
      </c>
      <c r="O7" s="25" t="s">
        <v>103</v>
      </c>
      <c r="P7" s="25">
        <v>6.41</v>
      </c>
      <c r="Q7" s="25">
        <v>2580</v>
      </c>
      <c r="R7" s="25">
        <v>5245</v>
      </c>
      <c r="S7" s="25">
        <v>225.52</v>
      </c>
      <c r="T7" s="25">
        <v>23.26</v>
      </c>
      <c r="U7" s="25">
        <v>333</v>
      </c>
      <c r="V7" s="25">
        <v>3.38</v>
      </c>
      <c r="W7" s="25">
        <v>98.52</v>
      </c>
      <c r="X7" s="25">
        <v>86.43</v>
      </c>
      <c r="Y7" s="25">
        <v>76.040000000000006</v>
      </c>
      <c r="Z7" s="25">
        <v>130.35</v>
      </c>
      <c r="AA7" s="25">
        <v>85.07</v>
      </c>
      <c r="AB7" s="25">
        <v>93.37</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995.33</v>
      </c>
      <c r="BF7" s="25">
        <v>1118.1500000000001</v>
      </c>
      <c r="BG7" s="25">
        <v>1187.2</v>
      </c>
      <c r="BH7" s="25">
        <v>1336.07</v>
      </c>
      <c r="BI7" s="25">
        <v>1705.88</v>
      </c>
      <c r="BJ7" s="25">
        <v>1183.92</v>
      </c>
      <c r="BK7" s="25">
        <v>1128.72</v>
      </c>
      <c r="BL7" s="25">
        <v>1125.25</v>
      </c>
      <c r="BM7" s="25">
        <v>1157.05</v>
      </c>
      <c r="BN7" s="25">
        <v>1228.8</v>
      </c>
      <c r="BO7" s="25">
        <v>1045.2</v>
      </c>
      <c r="BP7" s="25">
        <v>81.33</v>
      </c>
      <c r="BQ7" s="25">
        <v>71.08</v>
      </c>
      <c r="BR7" s="25">
        <v>70.209999999999994</v>
      </c>
      <c r="BS7" s="25">
        <v>49.65</v>
      </c>
      <c r="BT7" s="25">
        <v>55.09</v>
      </c>
      <c r="BU7" s="25">
        <v>42.5</v>
      </c>
      <c r="BV7" s="25">
        <v>41.84</v>
      </c>
      <c r="BW7" s="25">
        <v>41.44</v>
      </c>
      <c r="BX7" s="25">
        <v>37.65</v>
      </c>
      <c r="BY7" s="25">
        <v>37.31</v>
      </c>
      <c r="BZ7" s="25">
        <v>49.51</v>
      </c>
      <c r="CA7" s="25">
        <v>206.23</v>
      </c>
      <c r="CB7" s="25">
        <v>234.2</v>
      </c>
      <c r="CC7" s="25">
        <v>242.92</v>
      </c>
      <c r="CD7" s="25">
        <v>354.13</v>
      </c>
      <c r="CE7" s="25">
        <v>274.56</v>
      </c>
      <c r="CF7" s="25">
        <v>377.72</v>
      </c>
      <c r="CG7" s="25">
        <v>390.47</v>
      </c>
      <c r="CH7" s="25">
        <v>403.61</v>
      </c>
      <c r="CI7" s="25">
        <v>442.82</v>
      </c>
      <c r="CJ7" s="25">
        <v>425.76</v>
      </c>
      <c r="CK7" s="25">
        <v>317.14</v>
      </c>
      <c r="CL7" s="25">
        <v>24.87</v>
      </c>
      <c r="CM7" s="25">
        <v>22.37</v>
      </c>
      <c r="CN7" s="25">
        <v>21.23</v>
      </c>
      <c r="CO7" s="25">
        <v>19.760000000000002</v>
      </c>
      <c r="CP7" s="25">
        <v>19.2</v>
      </c>
      <c r="CQ7" s="25">
        <v>48.01</v>
      </c>
      <c r="CR7" s="25">
        <v>49.08</v>
      </c>
      <c r="CS7" s="25">
        <v>51.46</v>
      </c>
      <c r="CT7" s="25">
        <v>51.84</v>
      </c>
      <c r="CU7" s="25">
        <v>52.34</v>
      </c>
      <c r="CV7" s="25">
        <v>55</v>
      </c>
      <c r="CW7" s="25">
        <v>87.26</v>
      </c>
      <c r="CX7" s="25">
        <v>87.26</v>
      </c>
      <c r="CY7" s="25">
        <v>87.26</v>
      </c>
      <c r="CZ7" s="25">
        <v>87.26</v>
      </c>
      <c r="DA7" s="25">
        <v>87.26</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2025-02-03T08:15:52Z</cp:lastPrinted>
  <dcterms:created xsi:type="dcterms:W3CDTF">2025-01-24T06:39:35Z</dcterms:created>
  <dcterms:modified xsi:type="dcterms:W3CDTF">2025-02-03T10:21:45Z</dcterms:modified>
  <cp:category/>
</cp:coreProperties>
</file>