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10.152.96.40\FileA\建設部\上下水道課\11_業務係\01_上水道業務\01_総務関係\01_県関係通知照会\02_照会回答\03_市町村財政課\02_経営比較分析\R06（R5年度分）\【経営比較分析表】2023_072141_46_010\【経営比較分析表】2023_072141_46_010\"/>
    </mc:Choice>
  </mc:AlternateContent>
  <xr:revisionPtr revIDLastSave="0" documentId="13_ncr:1_{3C081848-A1A9-418A-B7CB-1BC89C56B240}" xr6:coauthVersionLast="36" xr6:coauthVersionMax="36" xr10:uidLastSave="{00000000-0000-0000-0000-000000000000}"/>
  <workbookProtection workbookAlgorithmName="SHA-512" workbookHashValue="87QRlWqvF+vHwSi5VuPi4wWd9FzYSnwu23kZgzCsJigw9W56U0UWCpHRGMsXgmrP1s2bzLs7soB4xOpKWzHHyA==" workbookSaltValue="YvahjQ7c/dljPjwzPP3WGA==" workbookSpinCount="100000" lockStructure="1"/>
  <bookViews>
    <workbookView xWindow="0" yWindow="0" windowWidth="192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AT10" i="4"/>
  <c r="W10" i="4"/>
  <c r="I10" i="4"/>
  <c r="B10" i="4"/>
  <c r="BB8" i="4"/>
  <c r="AL8" i="4"/>
  <c r="W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<sst xmlns="http://schemas.openxmlformats.org/spreadsheetml/2006/main" count="228" uniqueCount="112">
  <si>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</si>
  <si>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</si>
  <si>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</si>
  <si>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</si>
  <si>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</si>
  <si>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</si>
  <si>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</si>
  <si>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</si>
  <si>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</si>
  <si>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</si>
  <si>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</si>
  <si>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</si>
  <si>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</si>
  <si>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</si>
  <si>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</si>
  <si>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</si>
  <si>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</si>
  <si>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</si>
  <si>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</si>
  <si>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</si>
  <si>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</si>
  <si>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</si>
  <si>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</si>
  <si>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</si>
  <si>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</si>
  <si>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</si>
  <si>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</si>
  <si>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</si>
  <si>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</si>
  <si>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</si>
  <si>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</si>
  <si>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</si>
  <si>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</si>
  <si>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</si>
  <si>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</si>
  <si>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</si>
  <si>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</si>
  <si>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</si>
  <si>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</si>
  <si>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</si>
  <si>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</si>
  <si>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</si>
  <si>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</si>
  <si>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</si>
  <si>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</si>
  <si>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</si>
  <si>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</si>
  <si>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</si>
  <si>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</si>
  <si>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</si>
  <si>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</si>
  <si>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</si>
  <si>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</si>
  <si>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</si>
  <si>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</si>
  <si>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</si>
  <si>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</si>
  <si>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</si>
  <si>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</si>
  <si>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</si>
  <si>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</si>
  <si>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</si>
  <si>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</si>
  <si>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</si>
  <si>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</si>
  <si>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</si>
  <si>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</si>
  <si>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</si>
  <si>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</si>
  <si>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</si>
  <si>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</si>
  <si>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</si>
  <si>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</si>
  <si>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</si>
  <si>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</si>
  <si>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</si>
  <si>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</si>
  <si>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</si>
  <si>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</si>
  <si>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</si>
  <si>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</si>
  <si>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</si>
  <si>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</si>
  <si>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</si>
  <si>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</si>
  <si>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</si>
  <si>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</si>
  <si>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</si>
  <si>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</si>
  <si>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</si>
  <si>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</si>
  <si>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</si>
  <si>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</si>
  <si>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</si>
  <si>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</si>
  <si>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</si>
  <si>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</si>
  <si>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</si>
  <si>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</si>
  <si>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</si>
  <si>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</si>
  <si>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</si>
  <si>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</si>
  <si>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</si>
  <si>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</si>
  <si>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</si>
  <si>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</si>
  <si>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</si>
  <si>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</si>
  <si>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今後も人口減少等による給水収益の減少、人件費や物価の高騰による施設維持費用の増大などが予測されることから、将来にわたる持続的な安定経営を目指し、投資計画の見直しや適切な料金水準や料金体系の検討を継続していく必要がある。</t>
    <rPh sb="44" eb="46">
      <t>ヨソク</t>
    </rPh>
    <rPh sb="73" eb="77">
      <t>トウシケイカク</t>
    </rPh>
    <rPh sb="78" eb="80">
      <t>ミナオ</t>
    </rPh>
    <rPh sb="98" eb="100">
      <t>ケイゾク</t>
    </rPh>
    <rPh sb="104" eb="106">
      <t>ヒツヨウ</t>
    </rPh>
    <phoneticPr fontId="4"/>
  </si>
  <si>
    <t xml:space="preserve"> 管路経年劣化率については、全国及び類似団体平均値よりも低い数値となっているが、現在の管路更新率では更新が追い付かないことから、将来の更新需要を見極め計画的かつ効率的な更新を進めていく必要がある。
※R04数値の訂正
②管路経年化率　7.90
③管路更新率　　0.18</t>
    <rPh sb="1" eb="3">
      <t>カンロ</t>
    </rPh>
    <rPh sb="3" eb="5">
      <t>ケイネン</t>
    </rPh>
    <rPh sb="5" eb="8">
      <t>レッカリツ</t>
    </rPh>
    <rPh sb="16" eb="17">
      <t>オヨ</t>
    </rPh>
    <rPh sb="22" eb="24">
      <t>ヘイキン</t>
    </rPh>
    <rPh sb="24" eb="25">
      <t>チ</t>
    </rPh>
    <rPh sb="28" eb="29">
      <t>ヒク</t>
    </rPh>
    <rPh sb="30" eb="32">
      <t>スウチ</t>
    </rPh>
    <rPh sb="40" eb="42">
      <t>ゲンザイ</t>
    </rPh>
    <rPh sb="43" eb="48">
      <t>カンロコウシンリツ</t>
    </rPh>
    <rPh sb="50" eb="52">
      <t>コウシン</t>
    </rPh>
    <rPh sb="53" eb="54">
      <t>オ</t>
    </rPh>
    <rPh sb="55" eb="56">
      <t>ツ</t>
    </rPh>
    <rPh sb="64" eb="66">
      <t>ショウライ</t>
    </rPh>
    <rPh sb="72" eb="74">
      <t>ミキワ</t>
    </rPh>
    <rPh sb="75" eb="78">
      <t>ケイカクテキ</t>
    </rPh>
    <rPh sb="80" eb="83">
      <t>コウリツテキ</t>
    </rPh>
    <rPh sb="84" eb="86">
      <t>コウシン</t>
    </rPh>
    <rPh sb="87" eb="88">
      <t>スス</t>
    </rPh>
    <rPh sb="92" eb="94">
      <t>ヒツヨウ</t>
    </rPh>
    <phoneticPr fontId="4"/>
  </si>
  <si>
    <t>　経常収支比率は給水収益の増加や人件費予算の組替え等による費用削減により、昨年に引き続き100%以上を維持している状況である。
　料金回収率については前年度比較で5.93ポイント増加する結果となったが、令和元年度以降100%を下回る状況が続いている。浄水場等の維持管理費用の増加に対する補填として一般会計からの繰入が続いている状況から見ても、将来的な水道水の安定供給に向けて適切な料金水準や料金体系の検討が課題である。
　企業債残高対給水収益比率については、類似団体平均値と比較して低い状態であるが、今後、施設や管路の老朽化に伴う更新時期を控えているため借入額の増加が見込まれる。
　施設利用率は全国及び類似団体平均値並みであるが、今後の人口動態や施設の運用状況を分析し、効率的かつ経済的な施設運用の検討を進めていく必要がある。
　有収率は全国平均値と比較し高水準をキープしている状況であり、管路の経年化が進んでいないこと、漏水時の早期発見と適切な対処ができていることが要因と考えられる。</t>
    <rPh sb="1" eb="7">
      <t>ケイジョウシュウシヒリツ</t>
    </rPh>
    <rPh sb="8" eb="12">
      <t>キュウスイシュウエキ</t>
    </rPh>
    <rPh sb="13" eb="15">
      <t>ゾウカ</t>
    </rPh>
    <rPh sb="16" eb="19">
      <t>ジンケンヒ</t>
    </rPh>
    <rPh sb="19" eb="21">
      <t>ヨサン</t>
    </rPh>
    <rPh sb="22" eb="23">
      <t>ク</t>
    </rPh>
    <rPh sb="23" eb="24">
      <t>カ</t>
    </rPh>
    <rPh sb="25" eb="26">
      <t>トウ</t>
    </rPh>
    <rPh sb="37" eb="39">
      <t>サクネン</t>
    </rPh>
    <rPh sb="40" eb="41">
      <t>ヒ</t>
    </rPh>
    <rPh sb="42" eb="43">
      <t>ツヅ</t>
    </rPh>
    <rPh sb="48" eb="50">
      <t>イジョウ</t>
    </rPh>
    <rPh sb="51" eb="53">
      <t>イジ</t>
    </rPh>
    <rPh sb="57" eb="59">
      <t>ジョウキョウ</t>
    </rPh>
    <rPh sb="75" eb="78">
      <t>ゼンネンド</t>
    </rPh>
    <rPh sb="78" eb="80">
      <t>ヒカク</t>
    </rPh>
    <rPh sb="89" eb="91">
      <t>ゾウカ</t>
    </rPh>
    <rPh sb="93" eb="95">
      <t>ケッカ</t>
    </rPh>
    <rPh sb="101" eb="103">
      <t>レイワ</t>
    </rPh>
    <rPh sb="103" eb="106">
      <t>ガンネンド</t>
    </rPh>
    <rPh sb="106" eb="108">
      <t>イコウ</t>
    </rPh>
    <rPh sb="113" eb="115">
      <t>シタマワ</t>
    </rPh>
    <rPh sb="116" eb="118">
      <t>ジョウキョウ</t>
    </rPh>
    <rPh sb="119" eb="120">
      <t>ツヅ</t>
    </rPh>
    <rPh sb="125" eb="129">
      <t>ジョウスイジョウトウ</t>
    </rPh>
    <rPh sb="132" eb="136">
      <t>カンリヒヨウ</t>
    </rPh>
    <rPh sb="137" eb="139">
      <t>ゾウカ</t>
    </rPh>
    <rPh sb="140" eb="141">
      <t>タイ</t>
    </rPh>
    <rPh sb="143" eb="145">
      <t>ホテン</t>
    </rPh>
    <rPh sb="148" eb="152">
      <t>イッパンカイケイ</t>
    </rPh>
    <rPh sb="158" eb="159">
      <t>ツヅ</t>
    </rPh>
    <rPh sb="163" eb="165">
      <t>ジョウキョウ</t>
    </rPh>
    <rPh sb="167" eb="168">
      <t>ミ</t>
    </rPh>
    <rPh sb="171" eb="173">
      <t>ショウライ</t>
    </rPh>
    <rPh sb="173" eb="174">
      <t>テキ</t>
    </rPh>
    <rPh sb="175" eb="178">
      <t>スイドウスイ</t>
    </rPh>
    <rPh sb="179" eb="183">
      <t>アンテイキョウキュウ</t>
    </rPh>
    <rPh sb="184" eb="185">
      <t>ム</t>
    </rPh>
    <rPh sb="203" eb="205">
      <t>カダイ</t>
    </rPh>
    <rPh sb="211" eb="214">
      <t>キギョウサイ</t>
    </rPh>
    <rPh sb="214" eb="216">
      <t>ザンダカ</t>
    </rPh>
    <rPh sb="216" eb="217">
      <t>タイ</t>
    </rPh>
    <rPh sb="217" eb="223">
      <t>キュウスイシュウエキヒリツ</t>
    </rPh>
    <rPh sb="233" eb="236">
      <t>ヘイキンチ</t>
    </rPh>
    <rPh sb="237" eb="239">
      <t>ヒカク</t>
    </rPh>
    <rPh sb="241" eb="242">
      <t>ヒク</t>
    </rPh>
    <rPh sb="243" eb="245">
      <t>ジョウタイ</t>
    </rPh>
    <rPh sb="250" eb="252">
      <t>コンゴ</t>
    </rPh>
    <rPh sb="253" eb="255">
      <t>シセツ</t>
    </rPh>
    <rPh sb="256" eb="258">
      <t>カンロ</t>
    </rPh>
    <rPh sb="259" eb="262">
      <t>ロウキュウカ</t>
    </rPh>
    <rPh sb="263" eb="264">
      <t>トモナ</t>
    </rPh>
    <rPh sb="265" eb="267">
      <t>コウシン</t>
    </rPh>
    <rPh sb="267" eb="269">
      <t>ジキ</t>
    </rPh>
    <rPh sb="270" eb="271">
      <t>ヒカ</t>
    </rPh>
    <rPh sb="277" eb="280">
      <t>カリイレガク</t>
    </rPh>
    <rPh sb="281" eb="283">
      <t>ゾウカ</t>
    </rPh>
    <rPh sb="284" eb="286">
      <t>ミコ</t>
    </rPh>
    <rPh sb="292" eb="297">
      <t>シセツリヨウリツ</t>
    </rPh>
    <rPh sb="300" eb="301">
      <t>オヨ</t>
    </rPh>
    <rPh sb="302" eb="306">
      <t>ルイジダンタイ</t>
    </rPh>
    <rPh sb="306" eb="308">
      <t>ヘイキン</t>
    </rPh>
    <rPh sb="308" eb="309">
      <t>チ</t>
    </rPh>
    <rPh sb="309" eb="310">
      <t>ナ</t>
    </rPh>
    <rPh sb="316" eb="318">
      <t>コンゴ</t>
    </rPh>
    <rPh sb="320" eb="321">
      <t>クチ</t>
    </rPh>
    <rPh sb="321" eb="323">
      <t>ドウタイ</t>
    </rPh>
    <rPh sb="324" eb="326">
      <t>シセツ</t>
    </rPh>
    <rPh sb="327" eb="331">
      <t>ウンヨウジョウキョウ</t>
    </rPh>
    <rPh sb="332" eb="334">
      <t>ブンセキ</t>
    </rPh>
    <rPh sb="336" eb="339">
      <t>コウリツテキ</t>
    </rPh>
    <rPh sb="341" eb="344">
      <t>ケイザイテキ</t>
    </rPh>
    <rPh sb="350" eb="352">
      <t>ケントウ</t>
    </rPh>
    <rPh sb="353" eb="354">
      <t>スス</t>
    </rPh>
    <rPh sb="358" eb="360">
      <t>ヒツヨウ</t>
    </rPh>
    <rPh sb="366" eb="369">
      <t>ユウシュウリツ</t>
    </rPh>
    <rPh sb="370" eb="375">
      <t>ゼンコクヘイキンチ</t>
    </rPh>
    <rPh sb="376" eb="378">
      <t>ヒカク</t>
    </rPh>
    <rPh sb="390" eb="392">
      <t>ジョウキョウ</t>
    </rPh>
    <rPh sb="396" eb="398">
      <t>カンロ</t>
    </rPh>
    <rPh sb="399" eb="402">
      <t>ケイネンカ</t>
    </rPh>
    <rPh sb="403" eb="404">
      <t>スス</t>
    </rPh>
    <rPh sb="412" eb="414">
      <t>ロウスイ</t>
    </rPh>
    <rPh sb="414" eb="415">
      <t>ジ</t>
    </rPh>
    <rPh sb="416" eb="420">
      <t>ソウキハッケン</t>
    </rPh>
    <rPh sb="424" eb="426">
      <t>タイショ</t>
    </rPh>
    <rPh sb="435" eb="437">
      <t>ヨウイン</t>
    </rPh>
    <rPh sb="438" eb="4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</si>
</sst>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0.3</c:v>
                </c:pt>
                <c:pt idx="2">
                  <c:v>0.19</c:v>
                </c:pt>
                <c:pt idx="3" formatCode="#,##0.00;&quot;△&quot;#,##0.00">
                  <c:v>0</c:v>
                </c:pt>
                <c:pt idx="4">
                  <c:v>0.15</c:v>
                </c:pt>
              </c:numCache>
            </c:numRef>
          </c:val>
          <c:extLst>
            <c:ext xmlns:c16="http://schemas.microsoft.com/office/drawing/2014/chart" uri="{C3380CC4-5D6E-409C-BE32-E72D297353CC}">
              <c16:uniqueId val="{00000000-25C9-4E45-B41E-B896B65C3D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5C9-4E45-B41E-B896B65C3D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57.07</c:v>
                </c:pt>
                <c:pt idx="1">
                  <c:v>54.57</c:v>
                </c:pt>
                <c:pt idx="2">
                  <c:v>56.85</c:v>
                </c:pt>
                <c:pt idx="3">
                  <c:v>55.05</c:v>
                </c:pt>
                <c:pt idx="4">
                  <c:v>57.68</c:v>
                </c:pt>
              </c:numCache>
            </c:numRef>
          </c:val>
          <c:extLst>
            <c:ext xmlns:c16="http://schemas.microsoft.com/office/drawing/2014/chart" uri="{C3380CC4-5D6E-409C-BE32-E72D297353CC}">
              <c16:uniqueId val="{00000000-788F-45E6-969A-FDE82CB12E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788F-45E6-969A-FDE82CB12E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91.81</c:v>
                </c:pt>
                <c:pt idx="1">
                  <c:v>90.44</c:v>
                </c:pt>
                <c:pt idx="2">
                  <c:v>88.14</c:v>
                </c:pt>
                <c:pt idx="3">
                  <c:v>91.33</c:v>
                </c:pt>
                <c:pt idx="4">
                  <c:v>90.94</c:v>
                </c:pt>
              </c:numCache>
            </c:numRef>
          </c:val>
          <c:extLst>
            <c:ext xmlns:c16="http://schemas.microsoft.com/office/drawing/2014/chart" uri="{C3380CC4-5D6E-409C-BE32-E72D297353CC}">
              <c16:uniqueId val="{00000000-BED3-41C8-8104-10AB582F8A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ED3-41C8-8104-10AB582F8A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99.33</c:v>
                </c:pt>
                <c:pt idx="1">
                  <c:v>95.13</c:v>
                </c:pt>
                <c:pt idx="2">
                  <c:v>107.61</c:v>
                </c:pt>
                <c:pt idx="3">
                  <c:v>101.37</c:v>
                </c:pt>
                <c:pt idx="4">
                  <c:v>106.92</c:v>
                </c:pt>
              </c:numCache>
            </c:numRef>
          </c:val>
          <c:extLst>
            <c:ext xmlns:c16="http://schemas.microsoft.com/office/drawing/2014/chart" uri="{C3380CC4-5D6E-409C-BE32-E72D297353CC}">
              <c16:uniqueId val="{00000000-4414-4B3E-90BD-10B6B0955E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414-4B3E-90BD-10B6B0955E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52.49</c:v>
                </c:pt>
                <c:pt idx="1">
                  <c:v>53.94</c:v>
                </c:pt>
                <c:pt idx="2">
                  <c:v>55.63</c:v>
                </c:pt>
                <c:pt idx="3">
                  <c:v>56.53</c:v>
                </c:pt>
                <c:pt idx="4">
                  <c:v>56.2</c:v>
                </c:pt>
              </c:numCache>
            </c:numRef>
          </c:val>
          <c:extLst>
            <c:ext xmlns:c16="http://schemas.microsoft.com/office/drawing/2014/chart" uri="{C3380CC4-5D6E-409C-BE32-E72D297353CC}">
              <c16:uniqueId val="{00000000-BDFE-47A3-AA00-D7B246481B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DFE-47A3-AA00-D7B246481B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3.73</c:v>
                </c:pt>
                <c:pt idx="1">
                  <c:v>4.74</c:v>
                </c:pt>
                <c:pt idx="2">
                  <c:v>5.21</c:v>
                </c:pt>
                <c:pt idx="3" formatCode="#,##0.00;&quot;△&quot;#,##0.00">
                  <c:v>0</c:v>
                </c:pt>
                <c:pt idx="4">
                  <c:v>8.4700000000000006</c:v>
                </c:pt>
              </c:numCache>
            </c:numRef>
          </c:val>
          <c:extLst>
            <c:ext xmlns:c16="http://schemas.microsoft.com/office/drawing/2014/chart" uri="{C3380CC4-5D6E-409C-BE32-E72D297353CC}">
              <c16:uniqueId val="{00000000-93CC-4EF1-AC51-3CCE7B1B08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93CC-4EF1-AC51-3CCE7B1B08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4.0599999999999996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9E-45EA-955F-2ACDE77EA6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A9E-45EA-955F-2ACDE77EA6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234.69</c:v>
                </c:pt>
                <c:pt idx="1">
                  <c:v>299.08999999999997</c:v>
                </c:pt>
                <c:pt idx="2">
                  <c:v>189.33</c:v>
                </c:pt>
                <c:pt idx="3">
                  <c:v>231.87</c:v>
                </c:pt>
                <c:pt idx="4">
                  <c:v>320.44</c:v>
                </c:pt>
              </c:numCache>
            </c:numRef>
          </c:val>
          <c:extLst>
            <c:ext xmlns:c16="http://schemas.microsoft.com/office/drawing/2014/chart" uri="{C3380CC4-5D6E-409C-BE32-E72D297353CC}">
              <c16:uniqueId val="{00000000-360C-4376-8B47-A74A06261C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360C-4376-8B47-A74A06261C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314.63</c:v>
                </c:pt>
                <c:pt idx="1">
                  <c:v>341.94</c:v>
                </c:pt>
                <c:pt idx="2">
                  <c:v>313.16000000000003</c:v>
                </c:pt>
                <c:pt idx="3">
                  <c:v>310.97000000000003</c:v>
                </c:pt>
                <c:pt idx="4">
                  <c:v>322.83</c:v>
                </c:pt>
              </c:numCache>
            </c:numRef>
          </c:val>
          <c:extLst>
            <c:ext xmlns:c16="http://schemas.microsoft.com/office/drawing/2014/chart" uri="{C3380CC4-5D6E-409C-BE32-E72D297353CC}">
              <c16:uniqueId val="{00000000-851D-44FB-A2BC-A27ADEB819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51D-44FB-A2BC-A27ADEB819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93.29</c:v>
                </c:pt>
                <c:pt idx="1">
                  <c:v>89.12</c:v>
                </c:pt>
                <c:pt idx="2">
                  <c:v>96.97</c:v>
                </c:pt>
                <c:pt idx="3">
                  <c:v>89.36</c:v>
                </c:pt>
                <c:pt idx="4">
                  <c:v>95.29</c:v>
                </c:pt>
              </c:numCache>
            </c:numRef>
          </c:val>
          <c:extLst>
            <c:ext xmlns:c16="http://schemas.microsoft.com/office/drawing/2014/chart" uri="{C3380CC4-5D6E-409C-BE32-E72D297353CC}">
              <c16:uniqueId val="{00000000-AEE1-4D5B-A187-F22FAA7748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EE1-4D5B-A187-F22FAA7748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165.81</c:v>
                </c:pt>
                <c:pt idx="1">
                  <c:v>173.6</c:v>
                </c:pt>
                <c:pt idx="2">
                  <c:v>159.57</c:v>
                </c:pt>
                <c:pt idx="3">
                  <c:v>173.69</c:v>
                </c:pt>
                <c:pt idx="4">
                  <c:v>162.76</c:v>
                </c:pt>
              </c:numCache>
            </c:numRef>
          </c:val>
          <c:extLst>
            <c:ext xmlns:c16="http://schemas.microsoft.com/office/drawing/2014/chart" uri="{C3380CC4-5D6E-409C-BE32-E72D297353CC}">
              <c16:uniqueId val="{00000000-CD81-4DD5-8818-CEC7269155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CD81-4DD5-8818-CEC7269155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福島県　本宮市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29852</v>
      </c>
      <c r="AM8" s="58"/>
      <c r="AN8" s="58"/>
      <c r="AO8" s="58"/>
      <c r="AP8" s="58"/>
      <c r="AQ8" s="58"/>
      <c r="AR8" s="58"/>
      <c r="AS8" s="58"/>
      <c r="AT8" s="55">
        <f>データ!$S$6</f>
        <v>88.02</v>
      </c>
      <c r="AU8" s="56"/>
      <c r="AV8" s="56"/>
      <c r="AW8" s="56"/>
      <c r="AX8" s="56"/>
      <c r="AY8" s="56"/>
      <c r="AZ8" s="56"/>
      <c r="BA8" s="56"/>
      <c r="BB8" s="45">
        <f>データ!$T$6</f>
        <v>339.15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76.87</v>
      </c>
      <c r="J10" s="56"/>
      <c r="K10" s="56"/>
      <c r="L10" s="56"/>
      <c r="M10" s="56"/>
      <c r="N10" s="56"/>
      <c r="O10" s="57"/>
      <c r="P10" s="45">
        <f>データ!$P$6</f>
        <v>98.58</v>
      </c>
      <c r="Q10" s="45"/>
      <c r="R10" s="45"/>
      <c r="S10" s="45"/>
      <c r="T10" s="45"/>
      <c r="U10" s="45"/>
      <c r="V10" s="45"/>
      <c r="W10" s="58">
        <f>データ!$Q$6</f>
        <v>2640</v>
      </c>
      <c r="X10" s="58"/>
      <c r="Y10" s="58"/>
      <c r="Z10" s="58"/>
      <c r="AA10" s="58"/>
      <c r="AB10" s="58"/>
      <c r="AC10" s="58"/>
      <c r="AD10" s="2"/>
      <c r="AE10" s="2"/>
      <c r="AF10" s="2"/>
      <c r="AG10" s="2"/>
      <c r="AH10" s="2"/>
      <c r="AI10" s="2"/>
      <c r="AJ10" s="2"/>
      <c r="AK10" s="2"/>
      <c r="AL10" s="58">
        <f>データ!$U$6</f>
        <v>29444</v>
      </c>
      <c r="AM10" s="58"/>
      <c r="AN10" s="58"/>
      <c r="AO10" s="58"/>
      <c r="AP10" s="58"/>
      <c r="AQ10" s="58"/>
      <c r="AR10" s="58"/>
      <c r="AS10" s="58"/>
      <c r="AT10" s="55">
        <f>データ!$V$6</f>
        <v>76.7</v>
      </c>
      <c r="AU10" s="56"/>
      <c r="AV10" s="56"/>
      <c r="AW10" s="56"/>
      <c r="AX10" s="56"/>
      <c r="AY10" s="56"/>
      <c r="AZ10" s="56"/>
      <c r="BA10" s="56"/>
      <c r="BB10" s="45">
        <f>データ!$W$6</f>
        <v>383.89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109</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jGyY40qYEtoKyRyNsZTl0js/UFDBzdt/zvEN3cxqiyDsSSak4xSRQFkPIQYz76tmAgCN5NkluskIwQGbFhNUw==" saltValue="sgTrCBNIcS/Nd3a1sBcb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72141</v>
      </c>
      <c r="D6" s="20">
        <f t="shared" si="3"/>
        <v>46</v>
      </c>
      <c r="E6" s="20">
        <f t="shared" si="3"/>
        <v>1</v>
      </c>
      <c r="F6" s="20">
        <f t="shared" si="3"/>
        <v>0</v>
      </c>
      <c r="G6" s="20">
        <f t="shared" si="3"/>
        <v>1</v>
      </c>
      <c r="H6" s="20" t="str">
        <f t="shared" si="3"/>
        <v>福島県　本宮市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76.87</v>
      </c>
      <c r="P6" s="21">
        <f t="shared" si="3"/>
        <v>98.58</v>
      </c>
      <c r="Q6" s="21">
        <f t="shared" si="3"/>
        <v>2640</v>
      </c>
      <c r="R6" s="21">
        <f t="shared" si="3"/>
        <v>29852</v>
      </c>
      <c r="S6" s="21">
        <f t="shared" si="3"/>
        <v>88.02</v>
      </c>
      <c r="T6" s="21">
        <f t="shared" si="3"/>
        <v>339.15</v>
      </c>
      <c r="U6" s="21">
        <f t="shared" si="3"/>
        <v>29444</v>
      </c>
      <c r="V6" s="21">
        <f t="shared" si="3"/>
        <v>76.7</v>
      </c>
      <c r="W6" s="21">
        <f t="shared" si="3"/>
        <v>383.89</v>
      </c>
      <c r="X6" s="22">
        <f>IF(X7="",NA(),X7)</f>
        <v>99.33</v>
      </c>
      <c r="Y6" s="22">
        <f t="shared" ref="Y6:AG6" si="4">IF(Y7="",NA(),Y7)</f>
        <v>95.13</v>
      </c>
      <c r="Z6" s="22">
        <f t="shared" si="4"/>
        <v>107.61</v>
      </c>
      <c r="AA6" s="22">
        <f t="shared" si="4"/>
        <v>101.37</v>
      </c>
      <c r="AB6" s="22">
        <f t="shared" si="4"/>
        <v>106.92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4.0599999999999996</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234.69</v>
      </c>
      <c r="AU6" s="22">
        <f t="shared" ref="AU6:BC6" si="6">IF(AU7="",NA(),AU7)</f>
        <v>299.08999999999997</v>
      </c>
      <c r="AV6" s="22">
        <f t="shared" si="6"/>
        <v>189.33</v>
      </c>
      <c r="AW6" s="22">
        <f t="shared" si="6"/>
        <v>231.87</v>
      </c>
      <c r="AX6" s="22">
        <f t="shared" si="6"/>
        <v>320.44</v>
      </c>
      <c r="AY6" s="22">
        <f t="shared" si="6"/>
        <v>379.08</v>
      </c>
      <c r="AZ6" s="22">
        <f t="shared" si="6"/>
        <v>367.55</v>
      </c>
      <c r="BA6" s="22">
        <f t="shared" si="6"/>
        <v>378.56</v>
      </c>
      <c r="BB6" s="22">
        <f t="shared" si="6"/>
        <v>364.46</v>
      </c>
      <c r="BC6" s="22">
        <f t="shared" si="6"/>
        <v>338.89</v>
      </c>
      <c r="BD6" s="21" t="str">
        <f>IF(BD7="","",IF(BD7="-","【-】","【"&amp;SUBSTITUTE(TEXT(BD7,"#,##0.00"),"-","△")&amp;"】"))</f>
        <v>【243.36】</v>
      </c>
      <c r="BE6" s="22">
        <f>IF(BE7="",NA(),BE7)</f>
        <v>314.63</v>
      </c>
      <c r="BF6" s="22">
        <f t="shared" ref="BF6:BN6" si="7">IF(BF7="",NA(),BF7)</f>
        <v>341.94</v>
      </c>
      <c r="BG6" s="22">
        <f t="shared" si="7"/>
        <v>313.16000000000003</v>
      </c>
      <c r="BH6" s="22">
        <f t="shared" si="7"/>
        <v>310.97000000000003</v>
      </c>
      <c r="BI6" s="22">
        <f t="shared" si="7"/>
        <v>322.83</v>
      </c>
      <c r="BJ6" s="22">
        <f t="shared" si="7"/>
        <v>398.98</v>
      </c>
      <c r="BK6" s="22">
        <f t="shared" si="7"/>
        <v>418.68</v>
      </c>
      <c r="BL6" s="22">
        <f t="shared" si="7"/>
        <v>395.68</v>
      </c>
      <c r="BM6" s="22">
        <f t="shared" si="7"/>
        <v>403.72</v>
      </c>
      <c r="BN6" s="22">
        <f t="shared" si="7"/>
        <v>400.21</v>
      </c>
      <c r="BO6" s="21" t="str">
        <f>IF(BO7="","",IF(BO7="-","【-】","【"&amp;SUBSTITUTE(TEXT(BO7,"#,##0.00"),"-","△")&amp;"】"))</f>
        <v>【265.93】</v>
      </c>
      <c r="BP6" s="22">
        <f>IF(BP7="",NA(),BP7)</f>
        <v>93.29</v>
      </c>
      <c r="BQ6" s="22">
        <f t="shared" ref="BQ6:BY6" si="8">IF(BQ7="",NA(),BQ7)</f>
        <v>89.12</v>
      </c>
      <c r="BR6" s="22">
        <f t="shared" si="8"/>
        <v>96.97</v>
      </c>
      <c r="BS6" s="22">
        <f t="shared" si="8"/>
        <v>89.36</v>
      </c>
      <c r="BT6" s="22">
        <f t="shared" si="8"/>
        <v>95.29</v>
      </c>
      <c r="BU6" s="22">
        <f t="shared" si="8"/>
        <v>98.64</v>
      </c>
      <c r="BV6" s="22">
        <f t="shared" si="8"/>
        <v>94.78</v>
      </c>
      <c r="BW6" s="22">
        <f t="shared" si="8"/>
        <v>97.59</v>
      </c>
      <c r="BX6" s="22">
        <f t="shared" si="8"/>
        <v>92.17</v>
      </c>
      <c r="BY6" s="22">
        <f t="shared" si="8"/>
        <v>92.83</v>
      </c>
      <c r="BZ6" s="21" t="str">
        <f>IF(BZ7="","",IF(BZ7="-","【-】","【"&amp;SUBSTITUTE(TEXT(BZ7,"#,##0.00"),"-","△")&amp;"】"))</f>
        <v>【97.82】</v>
      </c>
      <c r="CA6" s="22">
        <f>IF(CA7="",NA(),CA7)</f>
        <v>165.81</v>
      </c>
      <c r="CB6" s="22">
        <f t="shared" ref="CB6:CJ6" si="9">IF(CB7="",NA(),CB7)</f>
        <v>173.6</v>
      </c>
      <c r="CC6" s="22">
        <f t="shared" si="9"/>
        <v>159.57</v>
      </c>
      <c r="CD6" s="22">
        <f t="shared" si="9"/>
        <v>173.69</v>
      </c>
      <c r="CE6" s="22">
        <f t="shared" si="9"/>
        <v>162.76</v>
      </c>
      <c r="CF6" s="22">
        <f t="shared" si="9"/>
        <v>178.92</v>
      </c>
      <c r="CG6" s="22">
        <f t="shared" si="9"/>
        <v>181.3</v>
      </c>
      <c r="CH6" s="22">
        <f t="shared" si="9"/>
        <v>181.71</v>
      </c>
      <c r="CI6" s="22">
        <f t="shared" si="9"/>
        <v>188.51</v>
      </c>
      <c r="CJ6" s="22">
        <f t="shared" si="9"/>
        <v>189.43</v>
      </c>
      <c r="CK6" s="21" t="str">
        <f>IF(CK7="","",IF(CK7="-","【-】","【"&amp;SUBSTITUTE(TEXT(CK7,"#,##0.00"),"-","△")&amp;"】"))</f>
        <v>【177.56】</v>
      </c>
      <c r="CL6" s="22">
        <f>IF(CL7="",NA(),CL7)</f>
        <v>57.07</v>
      </c>
      <c r="CM6" s="22">
        <f t="shared" ref="CM6:CU6" si="10">IF(CM7="",NA(),CM7)</f>
        <v>54.57</v>
      </c>
      <c r="CN6" s="22">
        <f t="shared" si="10"/>
        <v>56.85</v>
      </c>
      <c r="CO6" s="22">
        <f t="shared" si="10"/>
        <v>55.05</v>
      </c>
      <c r="CP6" s="22">
        <f t="shared" si="10"/>
        <v>57.68</v>
      </c>
      <c r="CQ6" s="22">
        <f t="shared" si="10"/>
        <v>55.14</v>
      </c>
      <c r="CR6" s="22">
        <f t="shared" si="10"/>
        <v>55.89</v>
      </c>
      <c r="CS6" s="22">
        <f t="shared" si="10"/>
        <v>55.72</v>
      </c>
      <c r="CT6" s="22">
        <f t="shared" si="10"/>
        <v>55.31</v>
      </c>
      <c r="CU6" s="22">
        <f t="shared" si="10"/>
        <v>55.14</v>
      </c>
      <c r="CV6" s="21" t="str">
        <f>IF(CV7="","",IF(CV7="-","【-】","【"&amp;SUBSTITUTE(TEXT(CV7,"#,##0.00"),"-","△")&amp;"】"))</f>
        <v>【59.81】</v>
      </c>
      <c r="CW6" s="22">
        <f>IF(CW7="",NA(),CW7)</f>
        <v>91.81</v>
      </c>
      <c r="CX6" s="22">
        <f t="shared" ref="CX6:DF6" si="11">IF(CX7="",NA(),CX7)</f>
        <v>90.44</v>
      </c>
      <c r="CY6" s="22">
        <f t="shared" si="11"/>
        <v>88.14</v>
      </c>
      <c r="CZ6" s="22">
        <f t="shared" si="11"/>
        <v>91.33</v>
      </c>
      <c r="DA6" s="22">
        <f t="shared" si="11"/>
        <v>90.94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52.49</v>
      </c>
      <c r="DI6" s="22">
        <f t="shared" ref="DI6:DQ6" si="12">IF(DI7="",NA(),DI7)</f>
        <v>53.94</v>
      </c>
      <c r="DJ6" s="22">
        <f t="shared" si="12"/>
        <v>55.63</v>
      </c>
      <c r="DK6" s="22">
        <f t="shared" si="12"/>
        <v>56.53</v>
      </c>
      <c r="DL6" s="22">
        <f t="shared" si="12"/>
        <v>56.2</v>
      </c>
      <c r="DM6" s="22">
        <f t="shared" si="12"/>
        <v>49.92</v>
      </c>
      <c r="DN6" s="22">
        <f t="shared" si="12"/>
        <v>50.63</v>
      </c>
      <c r="DO6" s="22">
        <f t="shared" si="12"/>
        <v>51.29</v>
      </c>
      <c r="DP6" s="22">
        <f t="shared" si="12"/>
        <v>52.2</v>
      </c>
      <c r="DQ6" s="22">
        <f t="shared" si="12"/>
        <v>52.7</v>
      </c>
      <c r="DR6" s="21" t="str">
        <f>IF(DR7="","",IF(DR7="-","【-】","【"&amp;SUBSTITUTE(TEXT(DR7,"#,##0.00"),"-","△")&amp;"】"))</f>
        <v>【52.02】</v>
      </c>
      <c r="DS6" s="22">
        <f>IF(DS7="",NA(),DS7)</f>
        <v>3.73</v>
      </c>
      <c r="DT6" s="22">
        <f t="shared" ref="DT6:EB6" si="13">IF(DT7="",NA(),DT7)</f>
        <v>4.74</v>
      </c>
      <c r="DU6" s="22">
        <f t="shared" si="13"/>
        <v>5.21</v>
      </c>
      <c r="DV6" s="21">
        <f t="shared" si="13"/>
        <v>0</v>
      </c>
      <c r="DW6" s="22">
        <f t="shared" si="13"/>
        <v>8.4700000000000006</v>
      </c>
      <c r="DX6" s="22">
        <f t="shared" si="13"/>
        <v>16.88</v>
      </c>
      <c r="DY6" s="22">
        <f t="shared" si="13"/>
        <v>18.28</v>
      </c>
      <c r="DZ6" s="22">
        <f t="shared" si="13"/>
        <v>19.61</v>
      </c>
      <c r="EA6" s="22">
        <f t="shared" si="13"/>
        <v>20.73</v>
      </c>
      <c r="EB6" s="22">
        <f t="shared" si="13"/>
        <v>22.86</v>
      </c>
      <c r="EC6" s="21" t="str">
        <f>IF(EC7="","",IF(EC7="-","【-】","【"&amp;SUBSTITUTE(TEXT(EC7,"#,##0.00"),"-","△")&amp;"】"))</f>
        <v>【25.37】</v>
      </c>
      <c r="ED6" s="22">
        <f>IF(ED7="",NA(),ED7)</f>
        <v>0.26</v>
      </c>
      <c r="EE6" s="22">
        <f t="shared" ref="EE6:EM6" si="14">IF(EE7="",NA(),EE7)</f>
        <v>0.3</v>
      </c>
      <c r="EF6" s="22">
        <f t="shared" si="14"/>
        <v>0.19</v>
      </c>
      <c r="EG6" s="21">
        <f t="shared" si="14"/>
        <v>0</v>
      </c>
      <c r="EH6" s="22">
        <f t="shared" si="14"/>
        <v>0.15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72141</v>
      </c>
      <c r="D7" s="24">
        <v>46</v>
      </c>
      <c r="E7" s="24">
        <v>1</v>
      </c>
      <c r="F7" s="24">
        <v>0</v>
      </c>
      <c r="G7" s="24">
        <v>1</v>
      </c>
      <c r="H7" s="24" t="s">
        <v>93</v>
      </c>
      <c r="I7" s="24" t="s">
        <v>94</v>
      </c>
      <c r="J7" s="24" t="s">
        <v>95</v>
      </c>
      <c r="K7" s="24" t="s">
        <v>96</v>
      </c>
      <c r="L7" s="24" t="s">
        <v>97</v>
      </c>
      <c r="M7" s="24" t="s">
        <v>98</v>
      </c>
      <c r="N7" s="25" t="s">
        <v>99</v>
      </c>
      <c r="O7" s="25">
        <v>76.87</v>
      </c>
      <c r="P7" s="25">
        <v>98.58</v>
      </c>
      <c r="Q7" s="25">
        <v>2640</v>
      </c>
      <c r="R7" s="25">
        <v>29852</v>
      </c>
      <c r="S7" s="25">
        <v>88.02</v>
      </c>
      <c r="T7" s="25">
        <v>339.15</v>
      </c>
      <c r="U7" s="25">
        <v>29444</v>
      </c>
      <c r="V7" s="25">
        <v>76.7</v>
      </c>
      <c r="W7" s="25">
        <v>383.89</v>
      </c>
      <c r="X7" s="25">
        <v>99.33</v>
      </c>
      <c r="Y7" s="25">
        <v>95.13</v>
      </c>
      <c r="Z7" s="25">
        <v>107.61</v>
      </c>
      <c r="AA7" s="25">
        <v>101.37</v>
      </c>
      <c r="AB7" s="25">
        <v>106.92</v>
      </c>
      <c r="AC7" s="25">
        <v>108.61</v>
      </c>
      <c r="AD7" s="25">
        <v>108.35</v>
      </c>
      <c r="AE7" s="25">
        <v>108.84</v>
      </c>
      <c r="AF7" s="25">
        <v>105.92</v>
      </c>
      <c r="AG7" s="25">
        <v>106.01</v>
      </c>
      <c r="AH7" s="25">
        <v>108.24</v>
      </c>
      <c r="AI7" s="25">
        <v>0</v>
      </c>
      <c r="AJ7" s="25">
        <v>4.0599999999999996</v>
      </c>
      <c r="AK7" s="25">
        <v>0</v>
      </c>
      <c r="AL7" s="25">
        <v>0</v>
      </c>
      <c r="AM7" s="25">
        <v>0</v>
      </c>
      <c r="AN7" s="25">
        <v>3.59</v>
      </c>
      <c r="AO7" s="25">
        <v>3.98</v>
      </c>
      <c r="AP7" s="25">
        <v>6.02</v>
      </c>
      <c r="AQ7" s="25">
        <v>7.78</v>
      </c>
      <c r="AR7" s="25">
        <v>9.59</v>
      </c>
      <c r="AS7" s="25">
        <v>1.5</v>
      </c>
      <c r="AT7" s="25">
        <v>234.69</v>
      </c>
      <c r="AU7" s="25">
        <v>299.08999999999997</v>
      </c>
      <c r="AV7" s="25">
        <v>189.33</v>
      </c>
      <c r="AW7" s="25">
        <v>231.87</v>
      </c>
      <c r="AX7" s="25">
        <v>320.44</v>
      </c>
      <c r="AY7" s="25">
        <v>379.08</v>
      </c>
      <c r="AZ7" s="25">
        <v>367.55</v>
      </c>
      <c r="BA7" s="25">
        <v>378.56</v>
      </c>
      <c r="BB7" s="25">
        <v>364.46</v>
      </c>
      <c r="BC7" s="25">
        <v>338.89</v>
      </c>
      <c r="BD7" s="25">
        <v>243.36</v>
      </c>
      <c r="BE7" s="25">
        <v>314.63</v>
      </c>
      <c r="BF7" s="25">
        <v>341.94</v>
      </c>
      <c r="BG7" s="25">
        <v>313.16000000000003</v>
      </c>
      <c r="BH7" s="25">
        <v>310.97000000000003</v>
      </c>
      <c r="BI7" s="25">
        <v>322.83</v>
      </c>
      <c r="BJ7" s="25">
        <v>398.98</v>
      </c>
      <c r="BK7" s="25">
        <v>418.68</v>
      </c>
      <c r="BL7" s="25">
        <v>395.68</v>
      </c>
      <c r="BM7" s="25">
        <v>403.72</v>
      </c>
      <c r="BN7" s="25">
        <v>400.21</v>
      </c>
      <c r="BO7" s="25">
        <v>265.93</v>
      </c>
      <c r="BP7" s="25">
        <v>93.29</v>
      </c>
      <c r="BQ7" s="25">
        <v>89.12</v>
      </c>
      <c r="BR7" s="25">
        <v>96.97</v>
      </c>
      <c r="BS7" s="25">
        <v>89.36</v>
      </c>
      <c r="BT7" s="25">
        <v>95.29</v>
      </c>
      <c r="BU7" s="25">
        <v>98.64</v>
      </c>
      <c r="BV7" s="25">
        <v>94.78</v>
      </c>
      <c r="BW7" s="25">
        <v>97.59</v>
      </c>
      <c r="BX7" s="25">
        <v>92.17</v>
      </c>
      <c r="BY7" s="25">
        <v>92.83</v>
      </c>
      <c r="BZ7" s="25">
        <v>97.82</v>
      </c>
      <c r="CA7" s="25">
        <v>165.81</v>
      </c>
      <c r="CB7" s="25">
        <v>173.6</v>
      </c>
      <c r="CC7" s="25">
        <v>159.57</v>
      </c>
      <c r="CD7" s="25">
        <v>173.69</v>
      </c>
      <c r="CE7" s="25">
        <v>162.76</v>
      </c>
      <c r="CF7" s="25">
        <v>178.92</v>
      </c>
      <c r="CG7" s="25">
        <v>181.3</v>
      </c>
      <c r="CH7" s="25">
        <v>181.71</v>
      </c>
      <c r="CI7" s="25">
        <v>188.51</v>
      </c>
      <c r="CJ7" s="25">
        <v>189.43</v>
      </c>
      <c r="CK7" s="25">
        <v>177.56</v>
      </c>
      <c r="CL7" s="25">
        <v>57.07</v>
      </c>
      <c r="CM7" s="25">
        <v>54.57</v>
      </c>
      <c r="CN7" s="25">
        <v>56.85</v>
      </c>
      <c r="CO7" s="25">
        <v>55.05</v>
      </c>
      <c r="CP7" s="25">
        <v>57.68</v>
      </c>
      <c r="CQ7" s="25">
        <v>55.14</v>
      </c>
      <c r="CR7" s="25">
        <v>55.89</v>
      </c>
      <c r="CS7" s="25">
        <v>55.72</v>
      </c>
      <c r="CT7" s="25">
        <v>55.31</v>
      </c>
      <c r="CU7" s="25">
        <v>55.14</v>
      </c>
      <c r="CV7" s="25">
        <v>59.81</v>
      </c>
      <c r="CW7" s="25">
        <v>91.81</v>
      </c>
      <c r="CX7" s="25">
        <v>90.44</v>
      </c>
      <c r="CY7" s="25">
        <v>88.14</v>
      </c>
      <c r="CZ7" s="25">
        <v>91.33</v>
      </c>
      <c r="DA7" s="25">
        <v>90.94</v>
      </c>
      <c r="DB7" s="25">
        <v>81.39</v>
      </c>
      <c r="DC7" s="25">
        <v>81.27</v>
      </c>
      <c r="DD7" s="25">
        <v>81.260000000000005</v>
      </c>
      <c r="DE7" s="25">
        <v>80.36</v>
      </c>
      <c r="DF7" s="25">
        <v>80.13</v>
      </c>
      <c r="DG7" s="25">
        <v>89.42</v>
      </c>
      <c r="DH7" s="25">
        <v>52.49</v>
      </c>
      <c r="DI7" s="25">
        <v>53.94</v>
      </c>
      <c r="DJ7" s="25">
        <v>55.63</v>
      </c>
      <c r="DK7" s="25">
        <v>56.53</v>
      </c>
      <c r="DL7" s="25">
        <v>56.2</v>
      </c>
      <c r="DM7" s="25">
        <v>49.92</v>
      </c>
      <c r="DN7" s="25">
        <v>50.63</v>
      </c>
      <c r="DO7" s="25">
        <v>51.29</v>
      </c>
      <c r="DP7" s="25">
        <v>52.2</v>
      </c>
      <c r="DQ7" s="25">
        <v>52.7</v>
      </c>
      <c r="DR7" s="25">
        <v>52.02</v>
      </c>
      <c r="DS7" s="25">
        <v>3.73</v>
      </c>
      <c r="DT7" s="25">
        <v>4.74</v>
      </c>
      <c r="DU7" s="25">
        <v>5.21</v>
      </c>
      <c r="DV7" s="25">
        <v>0</v>
      </c>
      <c r="DW7" s="25">
        <v>8.4700000000000006</v>
      </c>
      <c r="DX7" s="25">
        <v>16.88</v>
      </c>
      <c r="DY7" s="25">
        <v>18.28</v>
      </c>
      <c r="DZ7" s="25">
        <v>19.61</v>
      </c>
      <c r="EA7" s="25">
        <v>20.73</v>
      </c>
      <c r="EB7" s="25">
        <v>22.86</v>
      </c>
      <c r="EC7" s="25">
        <v>25.37</v>
      </c>
      <c r="ED7" s="25">
        <v>0.26</v>
      </c>
      <c r="EE7" s="25">
        <v>0.3</v>
      </c>
      <c r="EF7" s="25">
        <v>0.19</v>
      </c>
      <c r="EG7" s="25">
        <v>0</v>
      </c>
      <c r="EH7" s="25">
        <v>0.15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2025-02-03T07:19:53Z</cp:lastPrinted>
  <dcterms:created xsi:type="dcterms:W3CDTF">2025-01-24T06:45:22Z</dcterms:created>
  <dcterms:modified xsi:type="dcterms:W3CDTF">2025-02-03T07:21:27Z</dcterms:modified>
  <cp:category/>
</cp:coreProperties>
</file>