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5"/>
  <workbookPr/>
  <mc:AlternateContent xmlns:mc="http://schemas.openxmlformats.org/markup-compatibility/2006">
    <mc:Choice Requires="x15">
      <x15ac:absPath xmlns:x15ac="http://schemas.microsoft.com/office/spreadsheetml/2010/11/ac" url="S:\140100 上下水道課\R6年度\00_共通\04_照会・回答\01_庁内\03_財政課\【07.01.31期限】経営比較分析表の分析等について\"/>
    </mc:Choice>
  </mc:AlternateContent>
  <xr:revisionPtr revIDLastSave="0" documentId="13_ncr:1_{3EB4EEB2-EBEC-406E-B61D-B38A178F9E0B}" xr6:coauthVersionLast="36" xr6:coauthVersionMax="47" xr10:uidLastSave="{00000000-0000-0000-0000-000000000000}"/>
  <workbookProtection workbookAlgorithmName="SHA-512" workbookHashValue="EZv6UAPP2cazKeKjCaOVoL76RHhvEjxuQBPsfDAG22uiPC3x7kKKiY3bEwt7znf/FJItlwdjiVwlEzdWoUHOyw==" workbookSaltValue="BFJqSCjuJVZIn+0xsMsuAA==" workbookSpinCount="100000" lockStructure="1"/>
  <bookViews>
    <workbookView xWindow="-105" yWindow="-105" windowWidth="20715" windowHeight="1315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Q6" i="5"/>
  <c r="W10" i="4" s="1"/>
  <c r="P6" i="5"/>
  <c r="P10" i="4" s="1"/>
  <c r="O6" i="5"/>
  <c r="N6" i="5"/>
  <c r="M6" i="5"/>
  <c r="AD8" i="4" s="1"/>
  <c r="L6" i="5"/>
  <c r="W8" i="4" s="1"/>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I85" i="4"/>
  <c r="F85" i="4"/>
  <c r="BB10" i="4"/>
  <c r="AT10" i="4"/>
  <c r="I10" i="4"/>
  <c r="B10" i="4"/>
  <c r="BB8" i="4"/>
  <c r="AT8" i="4"/>
  <c r="AL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<sst xmlns="http://schemas.openxmlformats.org/spreadsheetml/2006/main" count="228" uniqueCount="112">
  <si>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</si>
  <si>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</si>
  <si>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</si>
  <si>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</si>
  <si>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</si>
  <si>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</si>
  <si>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</si>
  <si>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</si>
  <si>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</si>
  <si>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</si>
  <si>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</si>
  <si>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</si>
  <si>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</si>
  <si>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</si>
  <si>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</si>
  <si>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</si>
  <si>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</si>
  <si>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</si>
  <si>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</si>
  <si>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</si>
  <si>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</si>
  <si>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</si>
  <si>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</si>
  <si>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</si>
  <si>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</si>
  <si>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</si>
  <si>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</si>
  <si>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</si>
  <si>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</si>
  <si>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</si>
  <si>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</si>
  <si>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</si>
  <si>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</si>
  <si>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</si>
  <si>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</si>
  <si>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</si>
  <si>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</si>
  <si>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</si>
  <si>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</si>
  <si>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</si>
  <si>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</si>
  <si>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</si>
  <si>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</si>
  <si>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</si>
  <si>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</si>
  <si>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</si>
  <si>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</si>
  <si>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</si>
  <si>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</si>
  <si>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</si>
  <si>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</si>
  <si>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</si>
  <si>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</si>
  <si>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</si>
  <si>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</si>
  <si>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</si>
  <si>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</si>
  <si>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</si>
  <si>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</si>
  <si>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</si>
  <si>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</si>
  <si>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</si>
  <si>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</si>
  <si>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</si>
  <si>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</si>
  <si>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</si>
  <si>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</si>
  <si>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</si>
  <si>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</si>
  <si>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</si>
  <si>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</si>
  <si>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</si>
  <si>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</si>
  <si>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</si>
  <si>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</si>
  <si>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</si>
  <si>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</si>
  <si>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</si>
  <si>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</si>
  <si>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</si>
  <si>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</si>
  <si>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</si>
  <si>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</si>
  <si>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</si>
  <si>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</si>
  <si>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</si>
  <si>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</si>
  <si>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</si>
  <si>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</si>
  <si>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</si>
  <si>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</si>
  <si>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</si>
  <si>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田村市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</si>
  <si>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</si>
  <si>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</si>
  <si>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</si>
  <si>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</si>
  <si>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</si>
  <si>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</si>
  <si>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</si>
  <si>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</si>
  <si>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</si>
  <si>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</si>
  <si>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</si>
  <si>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</si>
  <si>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</si>
  <si>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</si>
  <si>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</si>
  <si>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</si>
  <si>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①有形固定資産減価償却率
　増加傾向にあるが、類似団体と比べ低い結果となっている。一部耐用年数を超えた資産があり、また、法定耐用年数に近い資産が増えてきているため計画的な施設の更新を進めていく必要がある。
②管路経年化率
　類似団体に比べ低い水準となっており、今後も計画的に老朽管路の更新を行っていく必要がある。
③管路更新率
　他の関連事業等による新設布設工事が多く、更新工事が進まなかった。計画的な管路の更新投資を行っていく。</t>
    <rPh sb="96" eb="98">
      <t>ヒツヨウ</t>
    </rPh>
    <rPh sb="112" eb="114">
      <t>ルイジ</t>
    </rPh>
    <rPh sb="114" eb="116">
      <t>ダンタイ</t>
    </rPh>
    <rPh sb="117" eb="118">
      <t>クラ</t>
    </rPh>
    <rPh sb="119" eb="120">
      <t>ヒク</t>
    </rPh>
    <rPh sb="121" eb="123">
      <t>スイジュン</t>
    </rPh>
    <rPh sb="130" eb="132">
      <t>コンゴ</t>
    </rPh>
    <rPh sb="137" eb="141">
      <t>ロウキュウカンロ</t>
    </rPh>
    <rPh sb="142" eb="144">
      <t>コウシン</t>
    </rPh>
    <rPh sb="145" eb="146">
      <t>オコナ</t>
    </rPh>
    <rPh sb="150" eb="152">
      <t>ヒツヨウ</t>
    </rPh>
    <phoneticPr fontId="4"/>
  </si>
  <si>
    <t>経営の健全性・効率性では、指標類似団体と比較し、経常収支比率や流動比率、施設利用率が下回っている。一方、料金回収率、有収率は上回っているが、給水原価が高い状況である。また老朽化の状況では、法定耐用年数に近い資産や経過した管路を多く保有している。　
　経営改善のためには、給水収益が低く、一般会計からの補助金に依存していること、施設や管路の老朽化が進んでいることを主要な要因として捉え、料金改定やさらなる経常費用の抑制、本市水道事業ビジョンに基づく計画的な施設更新、ダウンサイジング、広域化・共同化等を図る必要がある。
　</t>
    <rPh sb="135" eb="137">
      <t>キュウスイ</t>
    </rPh>
    <rPh sb="137" eb="139">
      <t>シュウエキ</t>
    </rPh>
    <rPh sb="140" eb="141">
      <t>ヒク</t>
    </rPh>
    <phoneticPr fontId="4"/>
  </si>
  <si>
    <r>
      <t>①経常収支比率
　維持管理費等の経費は抑えられているものの、給水収益の減とR2年度からの一般会計からの補助金見直しによる減で前年比、比率が下回った。
②累積欠損金比率
　これまで欠損金は発生していない。
③流動比率
　100%を超えてはいるが類似団体と比べ低く、流動資産(現金)を見据えた経営改善を図る必要がある。
④企業債残高対給水収益比率
　給水収益の減少と施設保全改修等に要する借入増により、前年度よりやや増加した。
⑤料金回収率
  給水収益は減少した</t>
    </r>
    <r>
      <rPr>
        <sz val="11"/>
        <rFont val="ＭＳ ゴシック"/>
        <family val="3"/>
        <charset val="128"/>
      </rPr>
      <t>が、維持管理費等の経費は抑えられたため比率は上昇したものの、R4年</t>
    </r>
    <r>
      <rPr>
        <sz val="11"/>
        <color theme="1"/>
        <rFont val="ＭＳ ゴシック"/>
        <family val="3"/>
        <charset val="128"/>
      </rPr>
      <t>度より100％を下回っている。
⑥給水原価
  前年比、若干低くなっており、要因としては経常費用の減による。
⑦施設利用率
  類似団体と比べ低く人口減少等による一日最大給水量を勘案し、施設の適正規模によるダウンサイジングや周辺自治体との広域化・共同化等の検討を進める必要があると考える。
⑧有収率
  前年比上昇</t>
    </r>
    <rPh sb="30" eb="32">
      <t>キュウスイ</t>
    </rPh>
    <rPh sb="32" eb="34">
      <t>シュウエキ</t>
    </rPh>
    <rPh sb="35" eb="36">
      <t>ゲン</t>
    </rPh>
    <rPh sb="39" eb="40">
      <t>ネン</t>
    </rPh>
    <rPh sb="40" eb="41">
      <t>ド</t>
    </rPh>
    <rPh sb="164" eb="165">
      <t>タイ</t>
    </rPh>
    <rPh sb="165" eb="171">
      <t>キュウスイシュウエキヒリツ</t>
    </rPh>
    <rPh sb="173" eb="177">
      <t>キュウスイシュウエキ</t>
    </rPh>
    <rPh sb="178" eb="180">
      <t>ゲンショウ</t>
    </rPh>
    <rPh sb="194" eb="195">
      <t>ゾウ</t>
    </rPh>
    <rPh sb="199" eb="202">
      <t>ゼンネンド</t>
    </rPh>
    <rPh sb="206" eb="208">
      <t>ゾウカ</t>
    </rPh>
    <rPh sb="221" eb="225">
      <t>キュウスイシュウエキ</t>
    </rPh>
    <rPh sb="226" eb="228">
      <t>ゲンショウ</t>
    </rPh>
    <rPh sb="232" eb="238">
      <t>イジカンリヒトウ</t>
    </rPh>
    <rPh sb="239" eb="241">
      <t>ケイヒ</t>
    </rPh>
    <rPh sb="242" eb="243">
      <t>オサ</t>
    </rPh>
    <rPh sb="249" eb="251">
      <t>ヒリツ</t>
    </rPh>
    <rPh sb="252" eb="254">
      <t>ジョウショウ</t>
    </rPh>
    <rPh sb="262" eb="264">
      <t>ネンド</t>
    </rPh>
    <rPh sb="287" eb="290">
      <t>ゼンネンヒ</t>
    </rPh>
    <rPh sb="291" eb="293">
      <t>ジャッカン</t>
    </rPh>
    <rPh sb="293" eb="294">
      <t>ヒク</t>
    </rPh>
    <rPh sb="301" eb="303">
      <t>ヨウイン</t>
    </rPh>
    <rPh sb="307" eb="311">
      <t>ケイジョウヒヨウ</t>
    </rPh>
    <rPh sb="312" eb="313">
      <t>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</si>
</sst>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quot;-&quot;">
                  <c:v>0.36</c:v>
                </c:pt>
                <c:pt idx="1">
                  <c:v>0</c:v>
                </c:pt>
                <c:pt idx="2">
                  <c:v>0</c:v>
                </c:pt>
                <c:pt idx="3">
                  <c:v>0</c:v>
                </c:pt>
                <c:pt idx="4">
                  <c:v>0</c:v>
                </c:pt>
              </c:numCache>
            </c:numRef>
          </c:val>
          <c:extLst>
            <c:ext xmlns:c16="http://schemas.microsoft.com/office/drawing/2014/chart" uri="{C3380CC4-5D6E-409C-BE32-E72D297353CC}">
              <c16:uniqueId val="{00000000-71DA-4480-AFA6-C3F1AFE6FD6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71DA-4480-AFA6-C3F1AFE6FD6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48.81</c:v>
                </c:pt>
                <c:pt idx="1">
                  <c:v>50.29</c:v>
                </c:pt>
                <c:pt idx="2">
                  <c:v>50.58</c:v>
                </c:pt>
                <c:pt idx="3">
                  <c:v>49.54</c:v>
                </c:pt>
                <c:pt idx="4">
                  <c:v>48.68</c:v>
                </c:pt>
              </c:numCache>
            </c:numRef>
          </c:val>
          <c:extLst>
            <c:ext xmlns:c16="http://schemas.microsoft.com/office/drawing/2014/chart" uri="{C3380CC4-5D6E-409C-BE32-E72D297353CC}">
              <c16:uniqueId val="{00000000-0BEA-46AF-855C-162A8CBD937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0BEA-46AF-855C-162A8CBD937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81.48</c:v>
                </c:pt>
                <c:pt idx="1">
                  <c:v>80.959999999999994</c:v>
                </c:pt>
                <c:pt idx="2">
                  <c:v>80.58</c:v>
                </c:pt>
                <c:pt idx="3">
                  <c:v>81.19</c:v>
                </c:pt>
                <c:pt idx="4">
                  <c:v>81.569999999999993</c:v>
                </c:pt>
              </c:numCache>
            </c:numRef>
          </c:val>
          <c:extLst>
            <c:ext xmlns:c16="http://schemas.microsoft.com/office/drawing/2014/chart" uri="{C3380CC4-5D6E-409C-BE32-E72D297353CC}">
              <c16:uniqueId val="{00000000-9D91-4219-B14C-CE412076007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9D91-4219-B14C-CE412076007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107.28</c:v>
                </c:pt>
                <c:pt idx="1">
                  <c:v>103.12</c:v>
                </c:pt>
                <c:pt idx="2">
                  <c:v>104.24</c:v>
                </c:pt>
                <c:pt idx="3">
                  <c:v>105.61</c:v>
                </c:pt>
                <c:pt idx="4">
                  <c:v>104.94</c:v>
                </c:pt>
              </c:numCache>
            </c:numRef>
          </c:val>
          <c:extLst>
            <c:ext xmlns:c16="http://schemas.microsoft.com/office/drawing/2014/chart" uri="{C3380CC4-5D6E-409C-BE32-E72D297353CC}">
              <c16:uniqueId val="{00000000-281F-4E51-BA01-C03883E65E8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281F-4E51-BA01-C03883E65E8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45.72</c:v>
                </c:pt>
                <c:pt idx="1">
                  <c:v>47.26</c:v>
                </c:pt>
                <c:pt idx="2">
                  <c:v>49.15</c:v>
                </c:pt>
                <c:pt idx="3">
                  <c:v>50.87</c:v>
                </c:pt>
                <c:pt idx="4">
                  <c:v>51.67</c:v>
                </c:pt>
              </c:numCache>
            </c:numRef>
          </c:val>
          <c:extLst>
            <c:ext xmlns:c16="http://schemas.microsoft.com/office/drawing/2014/chart" uri="{C3380CC4-5D6E-409C-BE32-E72D297353CC}">
              <c16:uniqueId val="{00000000-80B9-4FED-9046-BDE17B82BAE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80B9-4FED-9046-BDE17B82BAE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11.77</c:v>
                </c:pt>
                <c:pt idx="1">
                  <c:v>11.68</c:v>
                </c:pt>
                <c:pt idx="2">
                  <c:v>12.06</c:v>
                </c:pt>
                <c:pt idx="3">
                  <c:v>12.03</c:v>
                </c:pt>
                <c:pt idx="4">
                  <c:v>11.98</c:v>
                </c:pt>
              </c:numCache>
            </c:numRef>
          </c:val>
          <c:extLst>
            <c:ext xmlns:c16="http://schemas.microsoft.com/office/drawing/2014/chart" uri="{C3380CC4-5D6E-409C-BE32-E72D297353CC}">
              <c16:uniqueId val="{00000000-6923-4450-A4C1-52CAA8CC8C1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6923-4450-A4C1-52CAA8CC8C1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7AF-4C3F-9B54-F6EB29D26BB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47AF-4C3F-9B54-F6EB29D26BB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149.36000000000001</c:v>
                </c:pt>
                <c:pt idx="1">
                  <c:v>193.66</c:v>
                </c:pt>
                <c:pt idx="2">
                  <c:v>192.25</c:v>
                </c:pt>
                <c:pt idx="3">
                  <c:v>211.39</c:v>
                </c:pt>
                <c:pt idx="4">
                  <c:v>217.48</c:v>
                </c:pt>
              </c:numCache>
            </c:numRef>
          </c:val>
          <c:extLst>
            <c:ext xmlns:c16="http://schemas.microsoft.com/office/drawing/2014/chart" uri="{C3380CC4-5D6E-409C-BE32-E72D297353CC}">
              <c16:uniqueId val="{00000000-B92B-44D6-8E4D-FBD9A1B4350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B92B-44D6-8E4D-FBD9A1B4350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810.81</c:v>
                </c:pt>
                <c:pt idx="1">
                  <c:v>774.2</c:v>
                </c:pt>
                <c:pt idx="2">
                  <c:v>730.84</c:v>
                </c:pt>
                <c:pt idx="3">
                  <c:v>707.17</c:v>
                </c:pt>
                <c:pt idx="4">
                  <c:v>715.94</c:v>
                </c:pt>
              </c:numCache>
            </c:numRef>
          </c:val>
          <c:extLst>
            <c:ext xmlns:c16="http://schemas.microsoft.com/office/drawing/2014/chart" uri="{C3380CC4-5D6E-409C-BE32-E72D297353CC}">
              <c16:uniqueId val="{00000000-D0CE-4247-BF85-A9A5D9D4E25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D0CE-4247-BF85-A9A5D9D4E25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99.59</c:v>
                </c:pt>
                <c:pt idx="1">
                  <c:v>99.03</c:v>
                </c:pt>
                <c:pt idx="2">
                  <c:v>100.06</c:v>
                </c:pt>
                <c:pt idx="3">
                  <c:v>97.21</c:v>
                </c:pt>
                <c:pt idx="4">
                  <c:v>98.99</c:v>
                </c:pt>
              </c:numCache>
            </c:numRef>
          </c:val>
          <c:extLst>
            <c:ext xmlns:c16="http://schemas.microsoft.com/office/drawing/2014/chart" uri="{C3380CC4-5D6E-409C-BE32-E72D297353CC}">
              <c16:uniqueId val="{00000000-47ED-4207-BD48-BBDD025B6C1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47ED-4207-BD48-BBDD025B6C1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241.29</c:v>
                </c:pt>
                <c:pt idx="1">
                  <c:v>241.8</c:v>
                </c:pt>
                <c:pt idx="2">
                  <c:v>239.32</c:v>
                </c:pt>
                <c:pt idx="3">
                  <c:v>246.99</c:v>
                </c:pt>
                <c:pt idx="4">
                  <c:v>242.76</c:v>
                </c:pt>
              </c:numCache>
            </c:numRef>
          </c:val>
          <c:extLst>
            <c:ext xmlns:c16="http://schemas.microsoft.com/office/drawing/2014/chart" uri="{C3380CC4-5D6E-409C-BE32-E72D297353CC}">
              <c16:uniqueId val="{00000000-7566-458C-B9D1-85F1B838071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7566-458C-B9D1-85F1B838071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34"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福島県　田村市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A6</v>
      </c>
      <c r="X8" s="43"/>
      <c r="Y8" s="43"/>
      <c r="Z8" s="43"/>
      <c r="AA8" s="43"/>
      <c r="AB8" s="43"/>
      <c r="AC8" s="43"/>
      <c r="AD8" s="43" t="str">
        <f>データ!$M$6</f>
        <v>非設置</v>
      </c>
      <c r="AE8" s="43"/>
      <c r="AF8" s="43"/>
      <c r="AG8" s="43"/>
      <c r="AH8" s="43"/>
      <c r="AI8" s="43"/>
      <c r="AJ8" s="43"/>
      <c r="AK8" s="2"/>
      <c r="AL8" s="44">
        <f>データ!$R$6</f>
        <v>33600</v>
      </c>
      <c r="AM8" s="44"/>
      <c r="AN8" s="44"/>
      <c r="AO8" s="44"/>
      <c r="AP8" s="44"/>
      <c r="AQ8" s="44"/>
      <c r="AR8" s="44"/>
      <c r="AS8" s="44"/>
      <c r="AT8" s="45">
        <f>データ!$S$6</f>
        <v>458.33</v>
      </c>
      <c r="AU8" s="46"/>
      <c r="AV8" s="46"/>
      <c r="AW8" s="46"/>
      <c r="AX8" s="46"/>
      <c r="AY8" s="46"/>
      <c r="AZ8" s="46"/>
      <c r="BA8" s="46"/>
      <c r="BB8" s="47">
        <f>データ!$T$6</f>
        <v>73.31</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52.31</v>
      </c>
      <c r="J10" s="46"/>
      <c r="K10" s="46"/>
      <c r="L10" s="46"/>
      <c r="M10" s="46"/>
      <c r="N10" s="46"/>
      <c r="O10" s="80"/>
      <c r="P10" s="47">
        <f>データ!$P$6</f>
        <v>55.96</v>
      </c>
      <c r="Q10" s="47"/>
      <c r="R10" s="47"/>
      <c r="S10" s="47"/>
      <c r="T10" s="47"/>
      <c r="U10" s="47"/>
      <c r="V10" s="47"/>
      <c r="W10" s="44">
        <f>データ!$Q$6</f>
        <v>4532</v>
      </c>
      <c r="X10" s="44"/>
      <c r="Y10" s="44"/>
      <c r="Z10" s="44"/>
      <c r="AA10" s="44"/>
      <c r="AB10" s="44"/>
      <c r="AC10" s="44"/>
      <c r="AD10" s="2"/>
      <c r="AE10" s="2"/>
      <c r="AF10" s="2"/>
      <c r="AG10" s="2"/>
      <c r="AH10" s="2"/>
      <c r="AI10" s="2"/>
      <c r="AJ10" s="2"/>
      <c r="AK10" s="2"/>
      <c r="AL10" s="44">
        <f>データ!$U$6</f>
        <v>18257</v>
      </c>
      <c r="AM10" s="44"/>
      <c r="AN10" s="44"/>
      <c r="AO10" s="44"/>
      <c r="AP10" s="44"/>
      <c r="AQ10" s="44"/>
      <c r="AR10" s="44"/>
      <c r="AS10" s="44"/>
      <c r="AT10" s="45">
        <f>データ!$V$6</f>
        <v>122.59</v>
      </c>
      <c r="AU10" s="46"/>
      <c r="AV10" s="46"/>
      <c r="AW10" s="46"/>
      <c r="AX10" s="46"/>
      <c r="AY10" s="46"/>
      <c r="AZ10" s="46"/>
      <c r="BA10" s="46"/>
      <c r="BB10" s="47">
        <f>データ!$W$6</f>
        <v>148.93</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111</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109</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110</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2DFoFl+NajQARUZ68+QOGM4OHseckWNBEGV66P4Z5T0PyZufBHVeASEvMJwG+pYq34+JcZhLd0Mg+bc5tEidbw==" saltValue="K4atLCsHzXEmmzbxhBYVL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27</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52</v>
      </c>
      <c r="B4" s="17"/>
      <c r="C4" s="17"/>
      <c r="D4" s="17"/>
      <c r="E4" s="17"/>
      <c r="F4" s="17"/>
      <c r="G4" s="17"/>
      <c r="H4" s="85"/>
      <c r="I4" s="86"/>
      <c r="J4" s="86"/>
      <c r="K4" s="86"/>
      <c r="L4" s="86"/>
      <c r="M4" s="86"/>
      <c r="N4" s="86"/>
      <c r="O4" s="86"/>
      <c r="P4" s="86"/>
      <c r="Q4" s="86"/>
      <c r="R4" s="86"/>
      <c r="S4" s="86"/>
      <c r="T4" s="86"/>
      <c r="U4" s="86"/>
      <c r="V4" s="86"/>
      <c r="W4" s="87"/>
      <c r="X4" s="81" t="s">
        <v>53</v>
      </c>
      <c r="Y4" s="81"/>
      <c r="Z4" s="81"/>
      <c r="AA4" s="81"/>
      <c r="AB4" s="81"/>
      <c r="AC4" s="81"/>
      <c r="AD4" s="81"/>
      <c r="AE4" s="81"/>
      <c r="AF4" s="81"/>
      <c r="AG4" s="81"/>
      <c r="AH4" s="81"/>
      <c r="AI4" s="81" t="s">
        <v>54</v>
      </c>
      <c r="AJ4" s="81"/>
      <c r="AK4" s="81"/>
      <c r="AL4" s="81"/>
      <c r="AM4" s="81"/>
      <c r="AN4" s="81"/>
      <c r="AO4" s="81"/>
      <c r="AP4" s="81"/>
      <c r="AQ4" s="81"/>
      <c r="AR4" s="81"/>
      <c r="AS4" s="81"/>
      <c r="AT4" s="81" t="s">
        <v>55</v>
      </c>
      <c r="AU4" s="81"/>
      <c r="AV4" s="81"/>
      <c r="AW4" s="81"/>
      <c r="AX4" s="81"/>
      <c r="AY4" s="81"/>
      <c r="AZ4" s="81"/>
      <c r="BA4" s="81"/>
      <c r="BB4" s="81"/>
      <c r="BC4" s="81"/>
      <c r="BD4" s="81"/>
      <c r="BE4" s="81" t="s">
        <v>56</v>
      </c>
      <c r="BF4" s="81"/>
      <c r="BG4" s="81"/>
      <c r="BH4" s="81"/>
      <c r="BI4" s="81"/>
      <c r="BJ4" s="81"/>
      <c r="BK4" s="81"/>
      <c r="BL4" s="81"/>
      <c r="BM4" s="81"/>
      <c r="BN4" s="81"/>
      <c r="BO4" s="81"/>
      <c r="BP4" s="81" t="s">
        <v>57</v>
      </c>
      <c r="BQ4" s="81"/>
      <c r="BR4" s="81"/>
      <c r="BS4" s="81"/>
      <c r="BT4" s="81"/>
      <c r="BU4" s="81"/>
      <c r="BV4" s="81"/>
      <c r="BW4" s="81"/>
      <c r="BX4" s="81"/>
      <c r="BY4" s="81"/>
      <c r="BZ4" s="81"/>
      <c r="CA4" s="81" t="s">
        <v>58</v>
      </c>
      <c r="CB4" s="81"/>
      <c r="CC4" s="81"/>
      <c r="CD4" s="81"/>
      <c r="CE4" s="81"/>
      <c r="CF4" s="81"/>
      <c r="CG4" s="81"/>
      <c r="CH4" s="81"/>
      <c r="CI4" s="81"/>
      <c r="CJ4" s="81"/>
      <c r="CK4" s="81"/>
      <c r="CL4" s="81" t="s">
        <v>59</v>
      </c>
      <c r="CM4" s="81"/>
      <c r="CN4" s="81"/>
      <c r="CO4" s="81"/>
      <c r="CP4" s="81"/>
      <c r="CQ4" s="81"/>
      <c r="CR4" s="81"/>
      <c r="CS4" s="81"/>
      <c r="CT4" s="81"/>
      <c r="CU4" s="81"/>
      <c r="CV4" s="81"/>
      <c r="CW4" s="81" t="s">
        <v>60</v>
      </c>
      <c r="CX4" s="81"/>
      <c r="CY4" s="81"/>
      <c r="CZ4" s="81"/>
      <c r="DA4" s="81"/>
      <c r="DB4" s="81"/>
      <c r="DC4" s="81"/>
      <c r="DD4" s="81"/>
      <c r="DE4" s="81"/>
      <c r="DF4" s="81"/>
      <c r="DG4" s="81"/>
      <c r="DH4" s="81" t="s">
        <v>61</v>
      </c>
      <c r="DI4" s="81"/>
      <c r="DJ4" s="81"/>
      <c r="DK4" s="81"/>
      <c r="DL4" s="81"/>
      <c r="DM4" s="81"/>
      <c r="DN4" s="81"/>
      <c r="DO4" s="81"/>
      <c r="DP4" s="81"/>
      <c r="DQ4" s="81"/>
      <c r="DR4" s="81"/>
      <c r="DS4" s="81" t="s">
        <v>62</v>
      </c>
      <c r="DT4" s="81"/>
      <c r="DU4" s="81"/>
      <c r="DV4" s="81"/>
      <c r="DW4" s="81"/>
      <c r="DX4" s="81"/>
      <c r="DY4" s="81"/>
      <c r="DZ4" s="81"/>
      <c r="EA4" s="81"/>
      <c r="EB4" s="81"/>
      <c r="EC4" s="81"/>
      <c r="ED4" s="81" t="s">
        <v>63</v>
      </c>
      <c r="EE4" s="81"/>
      <c r="EF4" s="81"/>
      <c r="EG4" s="81"/>
      <c r="EH4" s="81"/>
      <c r="EI4" s="81"/>
      <c r="EJ4" s="81"/>
      <c r="EK4" s="81"/>
      <c r="EL4" s="81"/>
      <c r="EM4" s="81"/>
      <c r="EN4" s="81"/>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2023</v>
      </c>
      <c r="C6" s="20">
        <f t="shared" ref="C6:W6" si="3">C7</f>
        <v>72117</v>
      </c>
      <c r="D6" s="20">
        <f t="shared" si="3"/>
        <v>46</v>
      </c>
      <c r="E6" s="20">
        <f t="shared" si="3"/>
        <v>1</v>
      </c>
      <c r="F6" s="20">
        <f t="shared" si="3"/>
        <v>0</v>
      </c>
      <c r="G6" s="20">
        <f t="shared" si="3"/>
        <v>1</v>
      </c>
      <c r="H6" s="20" t="str">
        <f t="shared" si="3"/>
        <v>福島県　田村市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52.31</v>
      </c>
      <c r="P6" s="21">
        <f t="shared" si="3"/>
        <v>55.96</v>
      </c>
      <c r="Q6" s="21">
        <f t="shared" si="3"/>
        <v>4532</v>
      </c>
      <c r="R6" s="21">
        <f t="shared" si="3"/>
        <v>33600</v>
      </c>
      <c r="S6" s="21">
        <f t="shared" si="3"/>
        <v>458.33</v>
      </c>
      <c r="T6" s="21">
        <f t="shared" si="3"/>
        <v>73.31</v>
      </c>
      <c r="U6" s="21">
        <f t="shared" si="3"/>
        <v>18257</v>
      </c>
      <c r="V6" s="21">
        <f t="shared" si="3"/>
        <v>122.59</v>
      </c>
      <c r="W6" s="21">
        <f t="shared" si="3"/>
        <v>148.93</v>
      </c>
      <c r="X6" s="22">
        <f>IF(X7="",NA(),X7)</f>
        <v>107.28</v>
      </c>
      <c r="Y6" s="22">
        <f t="shared" ref="Y6:AG6" si="4">IF(Y7="",NA(),Y7)</f>
        <v>103.12</v>
      </c>
      <c r="Z6" s="22">
        <f t="shared" si="4"/>
        <v>104.24</v>
      </c>
      <c r="AA6" s="22">
        <f t="shared" si="4"/>
        <v>105.61</v>
      </c>
      <c r="AB6" s="22">
        <f t="shared" si="4"/>
        <v>104.94</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149.36000000000001</v>
      </c>
      <c r="AU6" s="22">
        <f t="shared" ref="AU6:BC6" si="6">IF(AU7="",NA(),AU7)</f>
        <v>193.66</v>
      </c>
      <c r="AV6" s="22">
        <f t="shared" si="6"/>
        <v>192.25</v>
      </c>
      <c r="AW6" s="22">
        <f t="shared" si="6"/>
        <v>211.39</v>
      </c>
      <c r="AX6" s="22">
        <f t="shared" si="6"/>
        <v>217.48</v>
      </c>
      <c r="AY6" s="22">
        <f t="shared" si="6"/>
        <v>379.08</v>
      </c>
      <c r="AZ6" s="22">
        <f t="shared" si="6"/>
        <v>367.55</v>
      </c>
      <c r="BA6" s="22">
        <f t="shared" si="6"/>
        <v>378.56</v>
      </c>
      <c r="BB6" s="22">
        <f t="shared" si="6"/>
        <v>364.46</v>
      </c>
      <c r="BC6" s="22">
        <f t="shared" si="6"/>
        <v>338.89</v>
      </c>
      <c r="BD6" s="21" t="str">
        <f>IF(BD7="","",IF(BD7="-","【-】","【"&amp;SUBSTITUTE(TEXT(BD7,"#,##0.00"),"-","△")&amp;"】"))</f>
        <v>【243.36】</v>
      </c>
      <c r="BE6" s="22">
        <f>IF(BE7="",NA(),BE7)</f>
        <v>810.81</v>
      </c>
      <c r="BF6" s="22">
        <f t="shared" ref="BF6:BN6" si="7">IF(BF7="",NA(),BF7)</f>
        <v>774.2</v>
      </c>
      <c r="BG6" s="22">
        <f t="shared" si="7"/>
        <v>730.84</v>
      </c>
      <c r="BH6" s="22">
        <f t="shared" si="7"/>
        <v>707.17</v>
      </c>
      <c r="BI6" s="22">
        <f t="shared" si="7"/>
        <v>715.94</v>
      </c>
      <c r="BJ6" s="22">
        <f t="shared" si="7"/>
        <v>398.98</v>
      </c>
      <c r="BK6" s="22">
        <f t="shared" si="7"/>
        <v>418.68</v>
      </c>
      <c r="BL6" s="22">
        <f t="shared" si="7"/>
        <v>395.68</v>
      </c>
      <c r="BM6" s="22">
        <f t="shared" si="7"/>
        <v>403.72</v>
      </c>
      <c r="BN6" s="22">
        <f t="shared" si="7"/>
        <v>400.21</v>
      </c>
      <c r="BO6" s="21" t="str">
        <f>IF(BO7="","",IF(BO7="-","【-】","【"&amp;SUBSTITUTE(TEXT(BO7,"#,##0.00"),"-","△")&amp;"】"))</f>
        <v>【265.93】</v>
      </c>
      <c r="BP6" s="22">
        <f>IF(BP7="",NA(),BP7)</f>
        <v>99.59</v>
      </c>
      <c r="BQ6" s="22">
        <f t="shared" ref="BQ6:BY6" si="8">IF(BQ7="",NA(),BQ7)</f>
        <v>99.03</v>
      </c>
      <c r="BR6" s="22">
        <f t="shared" si="8"/>
        <v>100.06</v>
      </c>
      <c r="BS6" s="22">
        <f t="shared" si="8"/>
        <v>97.21</v>
      </c>
      <c r="BT6" s="22">
        <f t="shared" si="8"/>
        <v>98.99</v>
      </c>
      <c r="BU6" s="22">
        <f t="shared" si="8"/>
        <v>98.64</v>
      </c>
      <c r="BV6" s="22">
        <f t="shared" si="8"/>
        <v>94.78</v>
      </c>
      <c r="BW6" s="22">
        <f t="shared" si="8"/>
        <v>97.59</v>
      </c>
      <c r="BX6" s="22">
        <f t="shared" si="8"/>
        <v>92.17</v>
      </c>
      <c r="BY6" s="22">
        <f t="shared" si="8"/>
        <v>92.83</v>
      </c>
      <c r="BZ6" s="21" t="str">
        <f>IF(BZ7="","",IF(BZ7="-","【-】","【"&amp;SUBSTITUTE(TEXT(BZ7,"#,##0.00"),"-","△")&amp;"】"))</f>
        <v>【97.82】</v>
      </c>
      <c r="CA6" s="22">
        <f>IF(CA7="",NA(),CA7)</f>
        <v>241.29</v>
      </c>
      <c r="CB6" s="22">
        <f t="shared" ref="CB6:CJ6" si="9">IF(CB7="",NA(),CB7)</f>
        <v>241.8</v>
      </c>
      <c r="CC6" s="22">
        <f t="shared" si="9"/>
        <v>239.32</v>
      </c>
      <c r="CD6" s="22">
        <f t="shared" si="9"/>
        <v>246.99</v>
      </c>
      <c r="CE6" s="22">
        <f t="shared" si="9"/>
        <v>242.76</v>
      </c>
      <c r="CF6" s="22">
        <f t="shared" si="9"/>
        <v>178.92</v>
      </c>
      <c r="CG6" s="22">
        <f t="shared" si="9"/>
        <v>181.3</v>
      </c>
      <c r="CH6" s="22">
        <f t="shared" si="9"/>
        <v>181.71</v>
      </c>
      <c r="CI6" s="22">
        <f t="shared" si="9"/>
        <v>188.51</v>
      </c>
      <c r="CJ6" s="22">
        <f t="shared" si="9"/>
        <v>189.43</v>
      </c>
      <c r="CK6" s="21" t="str">
        <f>IF(CK7="","",IF(CK7="-","【-】","【"&amp;SUBSTITUTE(TEXT(CK7,"#,##0.00"),"-","△")&amp;"】"))</f>
        <v>【177.56】</v>
      </c>
      <c r="CL6" s="22">
        <f>IF(CL7="",NA(),CL7)</f>
        <v>48.81</v>
      </c>
      <c r="CM6" s="22">
        <f t="shared" ref="CM6:CU6" si="10">IF(CM7="",NA(),CM7)</f>
        <v>50.29</v>
      </c>
      <c r="CN6" s="22">
        <f t="shared" si="10"/>
        <v>50.58</v>
      </c>
      <c r="CO6" s="22">
        <f t="shared" si="10"/>
        <v>49.54</v>
      </c>
      <c r="CP6" s="22">
        <f t="shared" si="10"/>
        <v>48.68</v>
      </c>
      <c r="CQ6" s="22">
        <f t="shared" si="10"/>
        <v>55.14</v>
      </c>
      <c r="CR6" s="22">
        <f t="shared" si="10"/>
        <v>55.89</v>
      </c>
      <c r="CS6" s="22">
        <f t="shared" si="10"/>
        <v>55.72</v>
      </c>
      <c r="CT6" s="22">
        <f t="shared" si="10"/>
        <v>55.31</v>
      </c>
      <c r="CU6" s="22">
        <f t="shared" si="10"/>
        <v>55.14</v>
      </c>
      <c r="CV6" s="21" t="str">
        <f>IF(CV7="","",IF(CV7="-","【-】","【"&amp;SUBSTITUTE(TEXT(CV7,"#,##0.00"),"-","△")&amp;"】"))</f>
        <v>【59.81】</v>
      </c>
      <c r="CW6" s="22">
        <f>IF(CW7="",NA(),CW7)</f>
        <v>81.48</v>
      </c>
      <c r="CX6" s="22">
        <f t="shared" ref="CX6:DF6" si="11">IF(CX7="",NA(),CX7)</f>
        <v>80.959999999999994</v>
      </c>
      <c r="CY6" s="22">
        <f t="shared" si="11"/>
        <v>80.58</v>
      </c>
      <c r="CZ6" s="22">
        <f t="shared" si="11"/>
        <v>81.19</v>
      </c>
      <c r="DA6" s="22">
        <f t="shared" si="11"/>
        <v>81.569999999999993</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45.72</v>
      </c>
      <c r="DI6" s="22">
        <f t="shared" ref="DI6:DQ6" si="12">IF(DI7="",NA(),DI7)</f>
        <v>47.26</v>
      </c>
      <c r="DJ6" s="22">
        <f t="shared" si="12"/>
        <v>49.15</v>
      </c>
      <c r="DK6" s="22">
        <f t="shared" si="12"/>
        <v>50.87</v>
      </c>
      <c r="DL6" s="22">
        <f t="shared" si="12"/>
        <v>51.67</v>
      </c>
      <c r="DM6" s="22">
        <f t="shared" si="12"/>
        <v>49.92</v>
      </c>
      <c r="DN6" s="22">
        <f t="shared" si="12"/>
        <v>50.63</v>
      </c>
      <c r="DO6" s="22">
        <f t="shared" si="12"/>
        <v>51.29</v>
      </c>
      <c r="DP6" s="22">
        <f t="shared" si="12"/>
        <v>52.2</v>
      </c>
      <c r="DQ6" s="22">
        <f t="shared" si="12"/>
        <v>52.7</v>
      </c>
      <c r="DR6" s="21" t="str">
        <f>IF(DR7="","",IF(DR7="-","【-】","【"&amp;SUBSTITUTE(TEXT(DR7,"#,##0.00"),"-","△")&amp;"】"))</f>
        <v>【52.02】</v>
      </c>
      <c r="DS6" s="22">
        <f>IF(DS7="",NA(),DS7)</f>
        <v>11.77</v>
      </c>
      <c r="DT6" s="22">
        <f t="shared" ref="DT6:EB6" si="13">IF(DT7="",NA(),DT7)</f>
        <v>11.68</v>
      </c>
      <c r="DU6" s="22">
        <f t="shared" si="13"/>
        <v>12.06</v>
      </c>
      <c r="DV6" s="22">
        <f t="shared" si="13"/>
        <v>12.03</v>
      </c>
      <c r="DW6" s="22">
        <f t="shared" si="13"/>
        <v>11.98</v>
      </c>
      <c r="DX6" s="22">
        <f t="shared" si="13"/>
        <v>16.88</v>
      </c>
      <c r="DY6" s="22">
        <f t="shared" si="13"/>
        <v>18.28</v>
      </c>
      <c r="DZ6" s="22">
        <f t="shared" si="13"/>
        <v>19.61</v>
      </c>
      <c r="EA6" s="22">
        <f t="shared" si="13"/>
        <v>20.73</v>
      </c>
      <c r="EB6" s="22">
        <f t="shared" si="13"/>
        <v>22.86</v>
      </c>
      <c r="EC6" s="21" t="str">
        <f>IF(EC7="","",IF(EC7="-","【-】","【"&amp;SUBSTITUTE(TEXT(EC7,"#,##0.00"),"-","△")&amp;"】"))</f>
        <v>【25.37】</v>
      </c>
      <c r="ED6" s="22">
        <f>IF(ED7="",NA(),ED7)</f>
        <v>0.36</v>
      </c>
      <c r="EE6" s="21">
        <f t="shared" ref="EE6:EM6" si="14">IF(EE7="",NA(),EE7)</f>
        <v>0</v>
      </c>
      <c r="EF6" s="21">
        <f t="shared" si="14"/>
        <v>0</v>
      </c>
      <c r="EG6" s="21">
        <f t="shared" si="14"/>
        <v>0</v>
      </c>
      <c r="EH6" s="21">
        <f t="shared" si="14"/>
        <v>0</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15">
      <c r="A7" s="15"/>
      <c r="B7" s="24">
        <v>2023</v>
      </c>
      <c r="C7" s="24">
        <v>72117</v>
      </c>
      <c r="D7" s="24">
        <v>46</v>
      </c>
      <c r="E7" s="24">
        <v>1</v>
      </c>
      <c r="F7" s="24">
        <v>0</v>
      </c>
      <c r="G7" s="24">
        <v>1</v>
      </c>
      <c r="H7" s="24" t="s">
        <v>92</v>
      </c>
      <c r="I7" s="24" t="s">
        <v>93</v>
      </c>
      <c r="J7" s="24" t="s">
        <v>94</v>
      </c>
      <c r="K7" s="24" t="s">
        <v>95</v>
      </c>
      <c r="L7" s="24" t="s">
        <v>96</v>
      </c>
      <c r="M7" s="24" t="s">
        <v>97</v>
      </c>
      <c r="N7" s="25" t="s">
        <v>98</v>
      </c>
      <c r="O7" s="25">
        <v>52.31</v>
      </c>
      <c r="P7" s="25">
        <v>55.96</v>
      </c>
      <c r="Q7" s="25">
        <v>4532</v>
      </c>
      <c r="R7" s="25">
        <v>33600</v>
      </c>
      <c r="S7" s="25">
        <v>458.33</v>
      </c>
      <c r="T7" s="25">
        <v>73.31</v>
      </c>
      <c r="U7" s="25">
        <v>18257</v>
      </c>
      <c r="V7" s="25">
        <v>122.59</v>
      </c>
      <c r="W7" s="25">
        <v>148.93</v>
      </c>
      <c r="X7" s="25">
        <v>107.28</v>
      </c>
      <c r="Y7" s="25">
        <v>103.12</v>
      </c>
      <c r="Z7" s="25">
        <v>104.24</v>
      </c>
      <c r="AA7" s="25">
        <v>105.61</v>
      </c>
      <c r="AB7" s="25">
        <v>104.94</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149.36000000000001</v>
      </c>
      <c r="AU7" s="25">
        <v>193.66</v>
      </c>
      <c r="AV7" s="25">
        <v>192.25</v>
      </c>
      <c r="AW7" s="25">
        <v>211.39</v>
      </c>
      <c r="AX7" s="25">
        <v>217.48</v>
      </c>
      <c r="AY7" s="25">
        <v>379.08</v>
      </c>
      <c r="AZ7" s="25">
        <v>367.55</v>
      </c>
      <c r="BA7" s="25">
        <v>378.56</v>
      </c>
      <c r="BB7" s="25">
        <v>364.46</v>
      </c>
      <c r="BC7" s="25">
        <v>338.89</v>
      </c>
      <c r="BD7" s="25">
        <v>243.36</v>
      </c>
      <c r="BE7" s="25">
        <v>810.81</v>
      </c>
      <c r="BF7" s="25">
        <v>774.2</v>
      </c>
      <c r="BG7" s="25">
        <v>730.84</v>
      </c>
      <c r="BH7" s="25">
        <v>707.17</v>
      </c>
      <c r="BI7" s="25">
        <v>715.94</v>
      </c>
      <c r="BJ7" s="25">
        <v>398.98</v>
      </c>
      <c r="BK7" s="25">
        <v>418.68</v>
      </c>
      <c r="BL7" s="25">
        <v>395.68</v>
      </c>
      <c r="BM7" s="25">
        <v>403.72</v>
      </c>
      <c r="BN7" s="25">
        <v>400.21</v>
      </c>
      <c r="BO7" s="25">
        <v>265.93</v>
      </c>
      <c r="BP7" s="25">
        <v>99.59</v>
      </c>
      <c r="BQ7" s="25">
        <v>99.03</v>
      </c>
      <c r="BR7" s="25">
        <v>100.06</v>
      </c>
      <c r="BS7" s="25">
        <v>97.21</v>
      </c>
      <c r="BT7" s="25">
        <v>98.99</v>
      </c>
      <c r="BU7" s="25">
        <v>98.64</v>
      </c>
      <c r="BV7" s="25">
        <v>94.78</v>
      </c>
      <c r="BW7" s="25">
        <v>97.59</v>
      </c>
      <c r="BX7" s="25">
        <v>92.17</v>
      </c>
      <c r="BY7" s="25">
        <v>92.83</v>
      </c>
      <c r="BZ7" s="25">
        <v>97.82</v>
      </c>
      <c r="CA7" s="25">
        <v>241.29</v>
      </c>
      <c r="CB7" s="25">
        <v>241.8</v>
      </c>
      <c r="CC7" s="25">
        <v>239.32</v>
      </c>
      <c r="CD7" s="25">
        <v>246.99</v>
      </c>
      <c r="CE7" s="25">
        <v>242.76</v>
      </c>
      <c r="CF7" s="25">
        <v>178.92</v>
      </c>
      <c r="CG7" s="25">
        <v>181.3</v>
      </c>
      <c r="CH7" s="25">
        <v>181.71</v>
      </c>
      <c r="CI7" s="25">
        <v>188.51</v>
      </c>
      <c r="CJ7" s="25">
        <v>189.43</v>
      </c>
      <c r="CK7" s="25">
        <v>177.56</v>
      </c>
      <c r="CL7" s="25">
        <v>48.81</v>
      </c>
      <c r="CM7" s="25">
        <v>50.29</v>
      </c>
      <c r="CN7" s="25">
        <v>50.58</v>
      </c>
      <c r="CO7" s="25">
        <v>49.54</v>
      </c>
      <c r="CP7" s="25">
        <v>48.68</v>
      </c>
      <c r="CQ7" s="25">
        <v>55.14</v>
      </c>
      <c r="CR7" s="25">
        <v>55.89</v>
      </c>
      <c r="CS7" s="25">
        <v>55.72</v>
      </c>
      <c r="CT7" s="25">
        <v>55.31</v>
      </c>
      <c r="CU7" s="25">
        <v>55.14</v>
      </c>
      <c r="CV7" s="25">
        <v>59.81</v>
      </c>
      <c r="CW7" s="25">
        <v>81.48</v>
      </c>
      <c r="CX7" s="25">
        <v>80.959999999999994</v>
      </c>
      <c r="CY7" s="25">
        <v>80.58</v>
      </c>
      <c r="CZ7" s="25">
        <v>81.19</v>
      </c>
      <c r="DA7" s="25">
        <v>81.569999999999993</v>
      </c>
      <c r="DB7" s="25">
        <v>81.39</v>
      </c>
      <c r="DC7" s="25">
        <v>81.27</v>
      </c>
      <c r="DD7" s="25">
        <v>81.260000000000005</v>
      </c>
      <c r="DE7" s="25">
        <v>80.36</v>
      </c>
      <c r="DF7" s="25">
        <v>80.13</v>
      </c>
      <c r="DG7" s="25">
        <v>89.42</v>
      </c>
      <c r="DH7" s="25">
        <v>45.72</v>
      </c>
      <c r="DI7" s="25">
        <v>47.26</v>
      </c>
      <c r="DJ7" s="25">
        <v>49.15</v>
      </c>
      <c r="DK7" s="25">
        <v>50.87</v>
      </c>
      <c r="DL7" s="25">
        <v>51.67</v>
      </c>
      <c r="DM7" s="25">
        <v>49.92</v>
      </c>
      <c r="DN7" s="25">
        <v>50.63</v>
      </c>
      <c r="DO7" s="25">
        <v>51.29</v>
      </c>
      <c r="DP7" s="25">
        <v>52.2</v>
      </c>
      <c r="DQ7" s="25">
        <v>52.7</v>
      </c>
      <c r="DR7" s="25">
        <v>52.02</v>
      </c>
      <c r="DS7" s="25">
        <v>11.77</v>
      </c>
      <c r="DT7" s="25">
        <v>11.68</v>
      </c>
      <c r="DU7" s="25">
        <v>12.06</v>
      </c>
      <c r="DV7" s="25">
        <v>12.03</v>
      </c>
      <c r="DW7" s="25">
        <v>11.98</v>
      </c>
      <c r="DX7" s="25">
        <v>16.88</v>
      </c>
      <c r="DY7" s="25">
        <v>18.28</v>
      </c>
      <c r="DZ7" s="25">
        <v>19.61</v>
      </c>
      <c r="EA7" s="25">
        <v>20.73</v>
      </c>
      <c r="EB7" s="25">
        <v>22.86</v>
      </c>
      <c r="EC7" s="25">
        <v>25.37</v>
      </c>
      <c r="ED7" s="25">
        <v>0.36</v>
      </c>
      <c r="EE7" s="25">
        <v>0</v>
      </c>
      <c r="EF7" s="25">
        <v>0</v>
      </c>
      <c r="EG7" s="25">
        <v>0</v>
      </c>
      <c r="EH7" s="25">
        <v>0</v>
      </c>
      <c r="EI7" s="25">
        <v>0.52</v>
      </c>
      <c r="EJ7" s="25">
        <v>0.53</v>
      </c>
      <c r="EK7" s="25">
        <v>0.48</v>
      </c>
      <c r="EL7" s="25">
        <v>0.5</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104</v>
      </c>
    </row>
    <row r="12" spans="1:144" x14ac:dyDescent="0.15">
      <c r="B12">
        <v>1</v>
      </c>
      <c r="C12">
        <v>1</v>
      </c>
      <c r="D12">
        <v>1</v>
      </c>
      <c r="E12">
        <v>1</v>
      </c>
      <c r="F12">
        <v>1</v>
      </c>
      <c r="G12" t="s">
        <v>105</v>
      </c>
    </row>
    <row r="13" spans="1:144" x14ac:dyDescent="0.15">
      <c r="B13" t="s">
        <v>106</v>
      </c>
      <c r="C13" t="s">
        <v>106</v>
      </c>
      <c r="D13" t="s">
        <v>106</v>
      </c>
      <c r="E13" t="s">
        <v>107</v>
      </c>
      <c r="F13" t="s">
        <v>106</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宗像美佐枝</cp:lastModifiedBy>
  <cp:lastPrinted>2025-02-03T04:59:15Z</cp:lastPrinted>
  <dcterms:created xsi:type="dcterms:W3CDTF">2025-01-24T06:45:20Z</dcterms:created>
  <dcterms:modified xsi:type="dcterms:W3CDTF">2025-02-03T05:55:02Z</dcterms:modified>
  <cp:category/>
</cp:coreProperties>
</file>